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scotsconnect.sharepoint.com/sites/SHRRegulationFinance-ORG-SG/Shared Documents/AFS Report/2023-24/AFS Tables 2023- 24/"/>
    </mc:Choice>
  </mc:AlternateContent>
  <xr:revisionPtr revIDLastSave="37" documentId="8_{BEF3C820-ED63-4EAB-B148-8C2FB456322C}" xr6:coauthVersionLast="47" xr6:coauthVersionMax="47" xr10:uidLastSave="{B70645F1-2B77-499A-B4EB-1D2884BCCD60}"/>
  <bookViews>
    <workbookView xWindow="-120" yWindow="-120" windowWidth="29040" windowHeight="15840" xr2:uid="{00000000-000D-0000-FFFF-FFFF00000000}"/>
  </bookViews>
  <sheets>
    <sheet name="2023-24" sheetId="11" r:id="rId1"/>
    <sheet name="2022-23" sheetId="10" r:id="rId2"/>
    <sheet name="2021-22" sheetId="9" r:id="rId3"/>
    <sheet name="2020-21" sheetId="8" r:id="rId4"/>
    <sheet name="2019-20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1" l="1"/>
  <c r="J12" i="11"/>
  <c r="J11" i="11"/>
  <c r="J9" i="11"/>
  <c r="J8" i="11"/>
  <c r="J7" i="11"/>
  <c r="J6" i="11"/>
  <c r="J13" i="10"/>
  <c r="J12" i="10"/>
  <c r="J11" i="10"/>
  <c r="J9" i="10"/>
  <c r="J8" i="10"/>
  <c r="J7" i="10"/>
  <c r="J6" i="10"/>
  <c r="H9" i="10"/>
  <c r="H8" i="10"/>
  <c r="H9" i="11"/>
  <c r="H8" i="11"/>
  <c r="H13" i="11"/>
  <c r="H12" i="11"/>
  <c r="H11" i="11"/>
  <c r="H7" i="11"/>
  <c r="H6" i="11"/>
  <c r="H13" i="10"/>
  <c r="H12" i="10"/>
  <c r="H11" i="10"/>
  <c r="H7" i="10"/>
  <c r="H6" i="10"/>
  <c r="H20" i="11" l="1"/>
  <c r="E14" i="11" l="1"/>
  <c r="F14" i="11"/>
  <c r="G14" i="11"/>
  <c r="H14" i="11"/>
  <c r="I14" i="11"/>
  <c r="J14" i="11"/>
  <c r="I29" i="11"/>
  <c r="G29" i="11"/>
  <c r="F29" i="11"/>
  <c r="E29" i="11"/>
  <c r="D29" i="11"/>
  <c r="C29" i="11"/>
  <c r="H27" i="11"/>
  <c r="J27" i="11" s="1"/>
  <c r="H26" i="11"/>
  <c r="J26" i="11" s="1"/>
  <c r="H25" i="11"/>
  <c r="J25" i="11" s="1"/>
  <c r="H23" i="11"/>
  <c r="J23" i="11" s="1"/>
  <c r="H22" i="11"/>
  <c r="J22" i="11" s="1"/>
  <c r="H21" i="11"/>
  <c r="D14" i="11"/>
  <c r="C14" i="11"/>
  <c r="I29" i="10"/>
  <c r="G29" i="10"/>
  <c r="F29" i="10"/>
  <c r="E29" i="10"/>
  <c r="D29" i="10"/>
  <c r="C29" i="10"/>
  <c r="H27" i="10"/>
  <c r="J27" i="10" s="1"/>
  <c r="H26" i="10"/>
  <c r="J26" i="10" s="1"/>
  <c r="H25" i="10"/>
  <c r="J25" i="10" s="1"/>
  <c r="H23" i="10"/>
  <c r="J23" i="10" s="1"/>
  <c r="H22" i="10"/>
  <c r="J22" i="10" s="1"/>
  <c r="H21" i="10"/>
  <c r="J21" i="10" s="1"/>
  <c r="H20" i="10"/>
  <c r="I14" i="10"/>
  <c r="G14" i="10"/>
  <c r="F14" i="10"/>
  <c r="E14" i="10"/>
  <c r="D14" i="10"/>
  <c r="C14" i="10"/>
  <c r="H14" i="10"/>
  <c r="H23" i="9"/>
  <c r="H22" i="9"/>
  <c r="H29" i="11" l="1"/>
  <c r="J21" i="11"/>
  <c r="J20" i="11"/>
  <c r="H29" i="10"/>
  <c r="J20" i="10"/>
  <c r="J29" i="10" s="1"/>
  <c r="J14" i="10"/>
  <c r="D14" i="9"/>
  <c r="E14" i="9"/>
  <c r="F14" i="9"/>
  <c r="G14" i="9"/>
  <c r="I14" i="9"/>
  <c r="C14" i="9"/>
  <c r="H13" i="9"/>
  <c r="J13" i="9" s="1"/>
  <c r="H12" i="9"/>
  <c r="J12" i="9" s="1"/>
  <c r="H11" i="9"/>
  <c r="J11" i="9" s="1"/>
  <c r="J9" i="9"/>
  <c r="J8" i="9"/>
  <c r="H7" i="9"/>
  <c r="J7" i="9" s="1"/>
  <c r="H6" i="9"/>
  <c r="J6" i="9" s="1"/>
  <c r="J29" i="11" l="1"/>
  <c r="J14" i="9"/>
  <c r="H14" i="9"/>
  <c r="E29" i="8"/>
  <c r="E14" i="8"/>
  <c r="H26" i="8"/>
  <c r="J26" i="8" s="1"/>
  <c r="H27" i="8"/>
  <c r="J27" i="8" s="1"/>
  <c r="H25" i="8"/>
  <c r="J25" i="8" s="1"/>
  <c r="H21" i="8"/>
  <c r="J21" i="8" s="1"/>
  <c r="J22" i="8"/>
  <c r="J23" i="8"/>
  <c r="H20" i="8"/>
  <c r="J20" i="8" s="1"/>
  <c r="H12" i="8"/>
  <c r="J12" i="8" s="1"/>
  <c r="H11" i="8"/>
  <c r="J11" i="8" s="1"/>
  <c r="H10" i="8"/>
  <c r="J10" i="8" s="1"/>
  <c r="H8" i="8"/>
  <c r="J8" i="8" s="1"/>
  <c r="H7" i="8"/>
  <c r="J7" i="8" s="1"/>
  <c r="H6" i="8"/>
  <c r="J6" i="8" s="1"/>
  <c r="I29" i="8"/>
  <c r="G29" i="8"/>
  <c r="F29" i="8"/>
  <c r="D29" i="8"/>
  <c r="C29" i="8"/>
  <c r="I14" i="8"/>
  <c r="G14" i="8"/>
  <c r="F14" i="8"/>
  <c r="D14" i="8"/>
  <c r="C14" i="8"/>
  <c r="J29" i="8" l="1"/>
  <c r="H29" i="8"/>
  <c r="J14" i="8"/>
  <c r="H14" i="8"/>
  <c r="D26" i="6"/>
  <c r="G12" i="6" l="1"/>
  <c r="I12" i="6" s="1"/>
  <c r="G11" i="6"/>
  <c r="I11" i="6" s="1"/>
  <c r="G10" i="6"/>
  <c r="I10" i="6" s="1"/>
  <c r="G8" i="6"/>
  <c r="I8" i="6" s="1"/>
  <c r="G7" i="6"/>
  <c r="I7" i="6" s="1"/>
  <c r="G6" i="6"/>
  <c r="G14" i="6" s="1"/>
  <c r="H28" i="6"/>
  <c r="F28" i="6"/>
  <c r="E28" i="6"/>
  <c r="D28" i="6"/>
  <c r="C28" i="6"/>
  <c r="G26" i="6"/>
  <c r="I26" i="6" s="1"/>
  <c r="G25" i="6"/>
  <c r="I25" i="6" s="1"/>
  <c r="G24" i="6"/>
  <c r="I24" i="6" s="1"/>
  <c r="G22" i="6"/>
  <c r="I22" i="6" s="1"/>
  <c r="G21" i="6"/>
  <c r="I21" i="6" s="1"/>
  <c r="G20" i="6"/>
  <c r="C14" i="6"/>
  <c r="H14" i="6"/>
  <c r="F14" i="6"/>
  <c r="E14" i="6"/>
  <c r="D14" i="6"/>
  <c r="G28" i="6" l="1"/>
  <c r="I20" i="6"/>
  <c r="I28" i="6" s="1"/>
  <c r="I6" i="6"/>
  <c r="I14" i="6" s="1"/>
  <c r="J22" i="9" l="1"/>
  <c r="J23" i="9"/>
  <c r="I29" i="9"/>
  <c r="C29" i="9" l="1"/>
  <c r="D29" i="9"/>
  <c r="E29" i="9" l="1"/>
  <c r="F29" i="9"/>
  <c r="H20" i="9"/>
  <c r="J20" i="9" s="1"/>
  <c r="H21" i="9"/>
  <c r="J21" i="9" s="1"/>
  <c r="H25" i="9"/>
  <c r="H29" i="9" s="1"/>
  <c r="H26" i="9"/>
  <c r="J26" i="9" s="1"/>
  <c r="H27" i="9"/>
  <c r="J27" i="9" s="1"/>
  <c r="G29" i="9"/>
  <c r="J25" i="9" l="1"/>
  <c r="J29" i="9" s="1"/>
</calcChain>
</file>

<file path=xl/sharedStrings.xml><?xml version="1.0" encoding="utf-8"?>
<sst xmlns="http://schemas.openxmlformats.org/spreadsheetml/2006/main" count="172" uniqueCount="31">
  <si>
    <t>Aggregate Statement of Change of Equity</t>
  </si>
  <si>
    <t>As of 1st April 2021</t>
  </si>
  <si>
    <t>Share Capital</t>
  </si>
  <si>
    <t>Revenue Reserves Restricted Fund (£'000s)</t>
  </si>
  <si>
    <t>Revenue Reserves Unrestricted Fund (£'000s)</t>
  </si>
  <si>
    <t>Restricted Reserves (£'000s)</t>
  </si>
  <si>
    <t>Revaluation Reserves (£'000s)</t>
  </si>
  <si>
    <t>Total excluding non-controlling interest</t>
  </si>
  <si>
    <t>Non-controlling interest</t>
  </si>
  <si>
    <t>Total including non-controlling interest</t>
  </si>
  <si>
    <t>Balance at beginning of the year</t>
  </si>
  <si>
    <t>Issue of shares</t>
  </si>
  <si>
    <t>Cancellation of shares</t>
  </si>
  <si>
    <t>Surplus/(deficit) from statement of comprehensive income</t>
  </si>
  <si>
    <t>Transfer from revaluation reserve to revenue reserve</t>
  </si>
  <si>
    <t>Transfer of restricted expenditure from unrestricted reserve</t>
  </si>
  <si>
    <t>Balance at 31st March 2022</t>
  </si>
  <si>
    <t>As of 1st April 2022</t>
  </si>
  <si>
    <t>Balance at end of the previous year</t>
  </si>
  <si>
    <t>Opening balance adjustments</t>
  </si>
  <si>
    <t>Balance at 31st March 2023</t>
  </si>
  <si>
    <t>Source: Scottish Housing Regulator Audited Financial Statements Return</t>
  </si>
  <si>
    <t>As of 1st April 2020</t>
  </si>
  <si>
    <t>Balance at 31st March 2021</t>
  </si>
  <si>
    <t>As of 1st April 2019</t>
  </si>
  <si>
    <t>Balance at 31st March 2020</t>
  </si>
  <si>
    <t>As of 1st April 2018</t>
  </si>
  <si>
    <t>Revenue Reserves (£'000s)</t>
  </si>
  <si>
    <t>Balance at 31st March 2019</t>
  </si>
  <si>
    <t>As of 1st April 2023</t>
  </si>
  <si>
    <t>Balance at 31st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</si>
</sst>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;[Red]\(#,##0.0\)"/>
    <numFmt numFmtId="165" formatCode="#,##0;[Red]\(#,##0\)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7274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/>
    <xf numFmtId="0" fontId="1" fillId="0" borderId="0" xfId="1"/>
    <xf numFmtId="0" fontId="3" fillId="2" borderId="1" xfId="1" applyFont="1" applyFill="1" applyBorder="1"/>
    <xf numFmtId="0" fontId="3" fillId="2" borderId="2" xfId="1" quotePrefix="1" applyFont="1" applyFill="1" applyBorder="1" applyAlignment="1">
      <alignment horizontal="center"/>
    </xf>
    <xf numFmtId="0" fontId="3" fillId="0" borderId="0" xfId="1" applyFont="1"/>
    <xf numFmtId="0" fontId="3" fillId="2" borderId="3" xfId="1" applyFont="1" applyFill="1" applyBorder="1"/>
    <xf numFmtId="0" fontId="3" fillId="2" borderId="0" xfId="1" applyFont="1" applyFill="1" applyAlignment="1">
      <alignment horizontal="center"/>
    </xf>
    <xf numFmtId="0" fontId="1" fillId="0" borderId="1" xfId="1" applyBorder="1"/>
    <xf numFmtId="0" fontId="1" fillId="0" borderId="2" xfId="1" applyBorder="1"/>
    <xf numFmtId="0" fontId="1" fillId="0" borderId="4" xfId="1" applyBorder="1"/>
    <xf numFmtId="164" fontId="1" fillId="0" borderId="3" xfId="1" applyNumberFormat="1" applyBorder="1"/>
    <xf numFmtId="165" fontId="1" fillId="0" borderId="0" xfId="1" applyNumberFormat="1"/>
    <xf numFmtId="165" fontId="1" fillId="0" borderId="3" xfId="1" applyNumberFormat="1" applyBorder="1"/>
    <xf numFmtId="165" fontId="1" fillId="0" borderId="5" xfId="1" applyNumberFormat="1" applyBorder="1"/>
    <xf numFmtId="164" fontId="1" fillId="0" borderId="0" xfId="1" applyNumberFormat="1"/>
    <xf numFmtId="164" fontId="1" fillId="0" borderId="6" xfId="1" applyNumberFormat="1" applyBorder="1"/>
    <xf numFmtId="165" fontId="1" fillId="0" borderId="7" xfId="1" applyNumberFormat="1" applyBorder="1"/>
    <xf numFmtId="165" fontId="1" fillId="0" borderId="6" xfId="1" applyNumberFormat="1" applyBorder="1"/>
    <xf numFmtId="165" fontId="1" fillId="0" borderId="8" xfId="1" applyNumberFormat="1" applyBorder="1"/>
    <xf numFmtId="164" fontId="2" fillId="0" borderId="0" xfId="1" applyNumberFormat="1" applyFont="1"/>
    <xf numFmtId="164" fontId="2" fillId="0" borderId="9" xfId="1" applyNumberFormat="1" applyFont="1" applyBorder="1"/>
    <xf numFmtId="165" fontId="2" fillId="0" borderId="9" xfId="1" applyNumberFormat="1" applyFont="1" applyBorder="1"/>
    <xf numFmtId="0" fontId="4" fillId="0" borderId="0" xfId="1" applyFont="1"/>
    <xf numFmtId="0" fontId="3" fillId="2" borderId="3" xfId="1" applyFont="1" applyFill="1" applyBorder="1" applyAlignment="1">
      <alignment wrapText="1"/>
    </xf>
    <xf numFmtId="164" fontId="2" fillId="0" borderId="10" xfId="1" applyNumberFormat="1" applyFont="1" applyBorder="1"/>
    <xf numFmtId="165" fontId="2" fillId="0" borderId="10" xfId="1" applyNumberFormat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customXml" Target="../customXml/item4.xml" Id="rId13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customXml" Target="../customXml/item3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customXml" Target="../customXml/item2.xml" Id="rId11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5.xml" Id="R9d7aa8b75a0c4fe1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34</xdr:row>
      <xdr:rowOff>0</xdr:rowOff>
    </xdr:from>
    <xdr:to>
      <xdr:col>9</xdr:col>
      <xdr:colOff>847726</xdr:colOff>
      <xdr:row>40</xdr:row>
      <xdr:rowOff>28575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F134A1A-1921-4D6B-B415-C9FF83ACC9A7}"/>
            </a:ext>
          </a:extLst>
        </xdr:cNvPr>
        <xdr:cNvSpPr txBox="1"/>
      </xdr:nvSpPr>
      <xdr:spPr>
        <a:xfrm>
          <a:off x="650876" y="6705600"/>
          <a:ext cx="11303000" cy="9810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u="sng">
              <a:latin typeface="Arial" pitchFamily="34" charset="0"/>
              <a:cs typeface="Arial" pitchFamily="34" charset="0"/>
            </a:rPr>
            <a:t>Notes</a:t>
          </a:r>
        </a:p>
        <a:p>
          <a:endParaRPr lang="en-GB" sz="1000" u="sng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34</xdr:row>
      <xdr:rowOff>0</xdr:rowOff>
    </xdr:from>
    <xdr:to>
      <xdr:col>9</xdr:col>
      <xdr:colOff>847726</xdr:colOff>
      <xdr:row>40</xdr:row>
      <xdr:rowOff>28575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DD48FAD-C55E-4763-9478-9ED00BBB1B0A}"/>
            </a:ext>
          </a:extLst>
        </xdr:cNvPr>
        <xdr:cNvSpPr txBox="1"/>
      </xdr:nvSpPr>
      <xdr:spPr>
        <a:xfrm>
          <a:off x="650876" y="6705600"/>
          <a:ext cx="11303000" cy="9810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u="sng">
              <a:latin typeface="Arial" pitchFamily="34" charset="0"/>
              <a:cs typeface="Arial" pitchFamily="34" charset="0"/>
            </a:rPr>
            <a:t>Notes</a:t>
          </a:r>
        </a:p>
        <a:p>
          <a:endParaRPr lang="en-GB" sz="1000" u="sng">
            <a:latin typeface="Arial" pitchFamily="34" charset="0"/>
            <a:cs typeface="Arial" pitchFamily="34" charset="0"/>
          </a:endParaRPr>
        </a:p>
        <a:p>
          <a:r>
            <a:rPr lang="en-GB" sz="1000">
              <a:latin typeface="Arial" pitchFamily="34" charset="0"/>
              <a:cs typeface="Arial" pitchFamily="34" charset="0"/>
            </a:rPr>
            <a:t>1) For 2020/21 the AFS form was amended to include opening balance adjustments in order to reflect any prior year adjustments.</a:t>
          </a:r>
        </a:p>
        <a:p>
          <a:endParaRPr lang="en-GB" sz="1000">
            <a:latin typeface="Arial" pitchFamily="34" charset="0"/>
            <a:cs typeface="Arial" pitchFamily="34" charset="0"/>
          </a:endParaRPr>
        </a:p>
        <a:p>
          <a:r>
            <a:rPr lang="en-GB" sz="1000">
              <a:latin typeface="Arial" pitchFamily="34" charset="0"/>
              <a:cs typeface="Arial" pitchFamily="34" charset="0"/>
            </a:rPr>
            <a:t>2) Due to the way that some Transfers of Engagements were included in 2021/22, the balance at the end of that year and the opening</a:t>
          </a:r>
          <a:r>
            <a:rPr lang="en-GB" sz="1000" baseline="0">
              <a:latin typeface="Arial" pitchFamily="34" charset="0"/>
              <a:cs typeface="Arial" pitchFamily="34" charset="0"/>
            </a:rPr>
            <a:t> balance i</a:t>
          </a:r>
          <a:r>
            <a:rPr lang="en-GB" sz="1000">
              <a:latin typeface="Arial" pitchFamily="34" charset="0"/>
              <a:cs typeface="Arial" pitchFamily="34" charset="0"/>
            </a:rPr>
            <a:t>n 2022/23 do not match.</a:t>
          </a:r>
        </a:p>
        <a:p>
          <a:endParaRPr lang="en-GB" sz="10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34</xdr:row>
      <xdr:rowOff>0</xdr:rowOff>
    </xdr:from>
    <xdr:to>
      <xdr:col>9</xdr:col>
      <xdr:colOff>847726</xdr:colOff>
      <xdr:row>40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0876" y="6705600"/>
          <a:ext cx="11303000" cy="9810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u="sng">
              <a:latin typeface="Arial" pitchFamily="34" charset="0"/>
              <a:cs typeface="Arial" pitchFamily="34" charset="0"/>
            </a:rPr>
            <a:t>Notes</a:t>
          </a:r>
        </a:p>
        <a:p>
          <a:endParaRPr lang="en-GB" sz="1000" u="sng">
            <a:latin typeface="Arial" pitchFamily="34" charset="0"/>
            <a:cs typeface="Arial" pitchFamily="34" charset="0"/>
          </a:endParaRPr>
        </a:p>
        <a:p>
          <a:r>
            <a:rPr lang="en-GB" sz="1000">
              <a:latin typeface="Arial" pitchFamily="34" charset="0"/>
              <a:cs typeface="Arial" pitchFamily="34" charset="0"/>
            </a:rPr>
            <a:t>1) For 2020/21 the AFS form was amended to include opening balance adjustments in order to reflect any prior year adjustments.</a:t>
          </a:r>
        </a:p>
        <a:p>
          <a:endParaRPr lang="en-GB" sz="1000">
            <a:latin typeface="Arial" pitchFamily="34" charset="0"/>
            <a:cs typeface="Arial" pitchFamily="34" charset="0"/>
          </a:endParaRPr>
        </a:p>
        <a:p>
          <a:r>
            <a:rPr lang="en-GB" sz="1000">
              <a:latin typeface="Arial" pitchFamily="34" charset="0"/>
              <a:cs typeface="Arial" pitchFamily="34" charset="0"/>
            </a:rPr>
            <a:t>2) Due to the way that some Transfers of Engagements were included in 2020/21, the balance at the end of that year and the corresponding figure in 2021/22 do not match.</a:t>
          </a:r>
        </a:p>
        <a:p>
          <a:endParaRPr lang="en-GB" sz="10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34</xdr:row>
      <xdr:rowOff>0</xdr:rowOff>
    </xdr:from>
    <xdr:to>
      <xdr:col>9</xdr:col>
      <xdr:colOff>847726</xdr:colOff>
      <xdr:row>40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19126" y="6734175"/>
          <a:ext cx="10839450" cy="1000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u="sng">
              <a:latin typeface="Arial" pitchFamily="34" charset="0"/>
              <a:cs typeface="Arial" pitchFamily="34" charset="0"/>
            </a:rPr>
            <a:t>Notes</a:t>
          </a:r>
        </a:p>
        <a:p>
          <a:endParaRPr lang="en-GB" sz="1000">
            <a:latin typeface="Arial" pitchFamily="34" charset="0"/>
            <a:cs typeface="Arial" pitchFamily="34" charset="0"/>
          </a:endParaRPr>
        </a:p>
        <a:p>
          <a:r>
            <a:rPr lang="en-GB" sz="1000">
              <a:latin typeface="Arial" pitchFamily="34" charset="0"/>
              <a:cs typeface="Arial" pitchFamily="34" charset="0"/>
            </a:rPr>
            <a:t>1) For 2020/21 the AFS form</a:t>
          </a:r>
          <a:r>
            <a:rPr lang="en-GB" sz="1000" baseline="0">
              <a:latin typeface="Arial" pitchFamily="34" charset="0"/>
              <a:cs typeface="Arial" pitchFamily="34" charset="0"/>
            </a:rPr>
            <a:t> was amended to include opening balance adjustments in order to reflect any prior year adjustments.</a:t>
          </a:r>
        </a:p>
        <a:p>
          <a:endParaRPr lang="en-GB" sz="1000" baseline="0">
            <a:latin typeface="Arial" pitchFamily="34" charset="0"/>
            <a:cs typeface="Arial" pitchFamily="34" charset="0"/>
          </a:endParaRPr>
        </a:p>
        <a:p>
          <a:r>
            <a:rPr lang="en-GB" sz="1000" baseline="0">
              <a:latin typeface="Arial" pitchFamily="34" charset="0"/>
              <a:cs typeface="Arial" pitchFamily="34" charset="0"/>
            </a:rPr>
            <a:t>2) Due to the way that some Transfers of Engagements were included in 2019/20, the balance at the end of that year and the corresponding figure in 2020/21 do not match.</a:t>
          </a:r>
          <a:endParaRPr lang="en-GB" sz="10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33</xdr:row>
      <xdr:rowOff>0</xdr:rowOff>
    </xdr:from>
    <xdr:to>
      <xdr:col>8</xdr:col>
      <xdr:colOff>847726</xdr:colOff>
      <xdr:row>37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50876" y="5638800"/>
          <a:ext cx="10553700" cy="777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u="sng">
              <a:latin typeface="Arial" pitchFamily="34" charset="0"/>
              <a:cs typeface="Arial" pitchFamily="34" charset="0"/>
            </a:rPr>
            <a:t>Notes</a:t>
          </a:r>
        </a:p>
        <a:p>
          <a:endParaRPr lang="en-GB" sz="1000">
            <a:latin typeface="Arial" pitchFamily="34" charset="0"/>
            <a:cs typeface="Arial" pitchFamily="34" charset="0"/>
          </a:endParaRPr>
        </a:p>
        <a:p>
          <a:r>
            <a:rPr lang="en-GB" sz="1000">
              <a:latin typeface="Arial" pitchFamily="34" charset="0"/>
              <a:cs typeface="Arial" pitchFamily="34" charset="0"/>
            </a:rPr>
            <a:t>1) As a result of a number of prior year adjustments which have restated the opening balances, the closing balances at 31st March</a:t>
          </a:r>
          <a:r>
            <a:rPr lang="en-GB" sz="1000" baseline="0">
              <a:latin typeface="Arial" pitchFamily="34" charset="0"/>
              <a:cs typeface="Arial" pitchFamily="34" charset="0"/>
            </a:rPr>
            <a:t> 2019 do not match the opening balances at 1st April 2019.</a:t>
          </a:r>
          <a:endParaRPr lang="en-GB" sz="10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8021A-F06B-4C8C-AFE5-5AE25A1A1CFD}">
  <dimension ref="B1:L32"/>
  <sheetViews>
    <sheetView tabSelected="1" workbookViewId="0">
      <selection activeCell="J27" sqref="J27"/>
    </sheetView>
  </sheetViews>
  <sheetFormatPr defaultColWidth="9.140625" defaultRowHeight="12.75" x14ac:dyDescent="0.2"/>
  <cols>
    <col min="1" max="1" width="9.140625" style="2"/>
    <col min="2" max="2" width="64.5703125" style="2" bestFit="1" customWidth="1"/>
    <col min="3" max="3" width="15.85546875" style="2" customWidth="1"/>
    <col min="4" max="6" width="10.5703125" style="2" customWidth="1"/>
    <col min="7" max="7" width="11.85546875" style="2" customWidth="1"/>
    <col min="8" max="8" width="15.140625" style="2" bestFit="1" customWidth="1"/>
    <col min="9" max="9" width="10.85546875" style="2" bestFit="1" customWidth="1"/>
    <col min="10" max="10" width="14.85546875" style="2" bestFit="1" customWidth="1"/>
    <col min="11" max="11" width="10.140625" style="2" customWidth="1"/>
    <col min="12" max="12" width="11.85546875" style="2" customWidth="1"/>
    <col min="13" max="14" width="15.85546875" style="2" customWidth="1"/>
    <col min="15" max="16384" width="9.140625" style="2"/>
  </cols>
  <sheetData>
    <row r="1" spans="2:10" x14ac:dyDescent="0.2">
      <c r="B1" s="1" t="s">
        <v>0</v>
      </c>
    </row>
    <row r="3" spans="2:10" s="5" customFormat="1" x14ac:dyDescent="0.2">
      <c r="B3" s="3" t="s">
        <v>17</v>
      </c>
      <c r="C3" s="4"/>
      <c r="D3" s="3"/>
      <c r="E3" s="3"/>
      <c r="F3" s="3"/>
      <c r="G3" s="3"/>
      <c r="H3" s="3"/>
      <c r="I3" s="3"/>
      <c r="J3" s="3"/>
    </row>
    <row r="4" spans="2:10" s="5" customFormat="1" ht="63.75" x14ac:dyDescent="0.2">
      <c r="B4" s="6"/>
      <c r="C4" s="7" t="s">
        <v>2</v>
      </c>
      <c r="D4" s="24" t="s">
        <v>3</v>
      </c>
      <c r="E4" s="24" t="s">
        <v>4</v>
      </c>
      <c r="F4" s="24" t="s">
        <v>5</v>
      </c>
      <c r="G4" s="24" t="s">
        <v>6</v>
      </c>
      <c r="H4" s="24" t="s">
        <v>7</v>
      </c>
      <c r="I4" s="24" t="s">
        <v>8</v>
      </c>
      <c r="J4" s="24" t="s">
        <v>9</v>
      </c>
    </row>
    <row r="5" spans="2:10" x14ac:dyDescent="0.2">
      <c r="B5" s="8"/>
      <c r="C5" s="9"/>
      <c r="D5" s="8"/>
      <c r="E5" s="10"/>
      <c r="F5" s="10"/>
      <c r="G5" s="10"/>
      <c r="H5" s="10"/>
      <c r="I5" s="10"/>
      <c r="J5" s="10"/>
    </row>
    <row r="6" spans="2:10" s="15" customFormat="1" x14ac:dyDescent="0.2">
      <c r="B6" s="11" t="s">
        <v>10</v>
      </c>
      <c r="C6" s="12">
        <v>18.100000000000001</v>
      </c>
      <c r="D6" s="13">
        <v>194309.19999999998</v>
      </c>
      <c r="E6" s="14">
        <v>3516668.8999999994</v>
      </c>
      <c r="F6" s="14">
        <v>4863.5</v>
      </c>
      <c r="G6" s="14">
        <v>645891.69999999995</v>
      </c>
      <c r="H6" s="14">
        <f>SUM(C6:G6)</f>
        <v>4361751.3999999994</v>
      </c>
      <c r="I6" s="14">
        <v>-0.1</v>
      </c>
      <c r="J6" s="14">
        <f>SUM(H6:I6)</f>
        <v>4361751.3</v>
      </c>
    </row>
    <row r="7" spans="2:10" s="15" customFormat="1" x14ac:dyDescent="0.2">
      <c r="B7" s="11" t="s">
        <v>11</v>
      </c>
      <c r="C7" s="12">
        <v>0</v>
      </c>
      <c r="D7" s="13">
        <v>-34383.9</v>
      </c>
      <c r="E7" s="14">
        <v>33723.800000000003</v>
      </c>
      <c r="F7" s="14">
        <v>0.7</v>
      </c>
      <c r="G7" s="14">
        <v>8</v>
      </c>
      <c r="H7" s="14">
        <f t="shared" ref="H7:H13" si="0">SUM(C7:G7)</f>
        <v>-651.3999999999985</v>
      </c>
      <c r="I7" s="14">
        <v>-0.1</v>
      </c>
      <c r="J7" s="14">
        <f t="shared" ref="J7:J13" si="1">SUM(H7:I7)</f>
        <v>-651.49999999999852</v>
      </c>
    </row>
    <row r="8" spans="2:10" s="15" customFormat="1" x14ac:dyDescent="0.2">
      <c r="B8" s="11" t="s">
        <v>12</v>
      </c>
      <c r="C8" s="12">
        <v>0.4</v>
      </c>
      <c r="D8" s="13">
        <v>0</v>
      </c>
      <c r="E8" s="14">
        <v>180</v>
      </c>
      <c r="F8" s="14">
        <v>0</v>
      </c>
      <c r="G8" s="14">
        <v>0</v>
      </c>
      <c r="H8" s="14">
        <f t="shared" si="0"/>
        <v>180.4</v>
      </c>
      <c r="I8" s="14">
        <v>0</v>
      </c>
      <c r="J8" s="14">
        <f t="shared" si="1"/>
        <v>180.4</v>
      </c>
    </row>
    <row r="9" spans="2:10" s="15" customFormat="1" x14ac:dyDescent="0.2">
      <c r="B9" s="11"/>
      <c r="C9" s="12">
        <v>-0.60000000000000009</v>
      </c>
      <c r="D9" s="13">
        <v>0</v>
      </c>
      <c r="E9" s="14">
        <v>0</v>
      </c>
      <c r="F9" s="14">
        <v>0</v>
      </c>
      <c r="G9" s="14">
        <v>0</v>
      </c>
      <c r="H9" s="14">
        <f t="shared" si="0"/>
        <v>-0.60000000000000009</v>
      </c>
      <c r="I9" s="14">
        <v>0</v>
      </c>
      <c r="J9" s="14">
        <f t="shared" si="1"/>
        <v>-0.60000000000000009</v>
      </c>
    </row>
    <row r="10" spans="2:10" s="15" customFormat="1" x14ac:dyDescent="0.2">
      <c r="B10" s="11" t="s">
        <v>13</v>
      </c>
      <c r="C10" s="12"/>
      <c r="D10" s="13"/>
      <c r="E10" s="14"/>
      <c r="F10" s="14"/>
      <c r="G10" s="14"/>
      <c r="H10" s="14"/>
      <c r="I10" s="14"/>
      <c r="J10" s="14"/>
    </row>
    <row r="11" spans="2:10" s="15" customFormat="1" x14ac:dyDescent="0.2">
      <c r="B11" s="11" t="s">
        <v>14</v>
      </c>
      <c r="C11" s="12">
        <v>-0.30000000000000004</v>
      </c>
      <c r="D11" s="13">
        <v>4008</v>
      </c>
      <c r="E11" s="14">
        <v>184009.50000000003</v>
      </c>
      <c r="F11" s="14">
        <v>-1673.1999999999998</v>
      </c>
      <c r="G11" s="14">
        <v>19324.599999999999</v>
      </c>
      <c r="H11" s="14">
        <f t="shared" si="0"/>
        <v>205668.60000000003</v>
      </c>
      <c r="I11" s="14">
        <v>0</v>
      </c>
      <c r="J11" s="14">
        <f t="shared" si="1"/>
        <v>205668.60000000003</v>
      </c>
    </row>
    <row r="12" spans="2:10" s="15" customFormat="1" x14ac:dyDescent="0.2">
      <c r="B12" s="11" t="s">
        <v>15</v>
      </c>
      <c r="C12" s="12">
        <v>0</v>
      </c>
      <c r="D12" s="13">
        <v>-52</v>
      </c>
      <c r="E12" s="14">
        <v>-64489.200000000012</v>
      </c>
      <c r="F12" s="14">
        <v>285</v>
      </c>
      <c r="G12" s="14">
        <v>64210.2</v>
      </c>
      <c r="H12" s="14">
        <f t="shared" si="0"/>
        <v>-46.000000000014552</v>
      </c>
      <c r="I12" s="14">
        <v>0</v>
      </c>
      <c r="J12" s="14">
        <f t="shared" si="1"/>
        <v>-46.000000000014552</v>
      </c>
    </row>
    <row r="13" spans="2:10" s="15" customFormat="1" x14ac:dyDescent="0.2">
      <c r="B13" s="16"/>
      <c r="C13" s="17">
        <v>0</v>
      </c>
      <c r="D13" s="18">
        <v>-168</v>
      </c>
      <c r="E13" s="19">
        <v>-2708.4</v>
      </c>
      <c r="F13" s="19">
        <v>2938.9</v>
      </c>
      <c r="G13" s="19">
        <v>0</v>
      </c>
      <c r="H13" s="19">
        <f t="shared" si="0"/>
        <v>62.5</v>
      </c>
      <c r="I13" s="19">
        <v>0</v>
      </c>
      <c r="J13" s="19">
        <f t="shared" si="1"/>
        <v>62.5</v>
      </c>
    </row>
    <row r="14" spans="2:10" s="20" customFormat="1" x14ac:dyDescent="0.2">
      <c r="B14" s="25" t="s">
        <v>20</v>
      </c>
      <c r="C14" s="26">
        <f>SUM(C6:C13)</f>
        <v>17.599999999999998</v>
      </c>
      <c r="D14" s="26">
        <f t="shared" ref="D14:J14" si="2">SUM(D6:D13)</f>
        <v>163713.29999999999</v>
      </c>
      <c r="E14" s="26">
        <f t="shared" si="2"/>
        <v>3667384.5999999992</v>
      </c>
      <c r="F14" s="26">
        <f t="shared" si="2"/>
        <v>6414.9</v>
      </c>
      <c r="G14" s="26">
        <f t="shared" si="2"/>
        <v>729434.49999999988</v>
      </c>
      <c r="H14" s="26">
        <f t="shared" si="2"/>
        <v>4566964.8999999994</v>
      </c>
      <c r="I14" s="26">
        <f t="shared" si="2"/>
        <v>-0.2</v>
      </c>
      <c r="J14" s="26">
        <f t="shared" si="2"/>
        <v>4566964.7</v>
      </c>
    </row>
    <row r="17" spans="2:12" s="5" customFormat="1" x14ac:dyDescent="0.2">
      <c r="B17" s="3" t="s">
        <v>29</v>
      </c>
      <c r="C17" s="4"/>
      <c r="D17" s="3"/>
      <c r="E17" s="3"/>
      <c r="F17" s="3"/>
      <c r="G17" s="3"/>
      <c r="H17" s="3"/>
      <c r="I17" s="3"/>
      <c r="J17" s="3"/>
    </row>
    <row r="18" spans="2:12" s="5" customFormat="1" ht="63.75" x14ac:dyDescent="0.2">
      <c r="B18" s="6"/>
      <c r="C18" s="7" t="s">
        <v>2</v>
      </c>
      <c r="D18" s="24" t="s">
        <v>3</v>
      </c>
      <c r="E18" s="24" t="s">
        <v>4</v>
      </c>
      <c r="F18" s="24" t="s">
        <v>5</v>
      </c>
      <c r="G18" s="24" t="s">
        <v>6</v>
      </c>
      <c r="H18" s="24" t="s">
        <v>7</v>
      </c>
      <c r="I18" s="24" t="s">
        <v>8</v>
      </c>
      <c r="J18" s="24" t="s">
        <v>9</v>
      </c>
    </row>
    <row r="19" spans="2:12" x14ac:dyDescent="0.2">
      <c r="B19" s="8"/>
      <c r="C19" s="9"/>
      <c r="D19" s="8"/>
      <c r="E19" s="10"/>
      <c r="F19" s="10"/>
      <c r="G19" s="10"/>
      <c r="H19" s="10"/>
      <c r="I19" s="10"/>
      <c r="J19" s="10"/>
    </row>
    <row r="20" spans="2:12" s="15" customFormat="1" x14ac:dyDescent="0.2">
      <c r="B20" s="11" t="s">
        <v>18</v>
      </c>
      <c r="C20" s="12">
        <v>17.599999999999987</v>
      </c>
      <c r="D20" s="13">
        <v>163713.29999999999</v>
      </c>
      <c r="E20" s="14">
        <v>3667384.5999999992</v>
      </c>
      <c r="F20" s="14">
        <v>6414.9</v>
      </c>
      <c r="G20" s="14">
        <v>729434.5</v>
      </c>
      <c r="H20" s="14">
        <f t="shared" ref="H20:H27" si="3">SUM(C20:G20)</f>
        <v>4566964.8999999985</v>
      </c>
      <c r="I20" s="14">
        <v>0</v>
      </c>
      <c r="J20" s="14">
        <f>SUM(H20:I20)</f>
        <v>4566964.8999999985</v>
      </c>
    </row>
    <row r="21" spans="2:12" s="15" customFormat="1" x14ac:dyDescent="0.2">
      <c r="B21" s="11" t="s">
        <v>19</v>
      </c>
      <c r="C21" s="12">
        <v>-0.1</v>
      </c>
      <c r="D21" s="13">
        <v>10077</v>
      </c>
      <c r="E21" s="14">
        <v>17965.8</v>
      </c>
      <c r="F21" s="14">
        <v>0</v>
      </c>
      <c r="G21" s="14">
        <v>-2.5</v>
      </c>
      <c r="H21" s="14">
        <f t="shared" si="3"/>
        <v>28040.199999999997</v>
      </c>
      <c r="I21" s="14">
        <v>0.2</v>
      </c>
      <c r="J21" s="14">
        <f t="shared" ref="J21:J27" si="4">SUM(H21:I21)</f>
        <v>28040.399999999998</v>
      </c>
    </row>
    <row r="22" spans="2:12" s="15" customFormat="1" x14ac:dyDescent="0.2">
      <c r="B22" s="11" t="s">
        <v>11</v>
      </c>
      <c r="C22" s="12">
        <v>1.1099999999999999</v>
      </c>
      <c r="D22" s="13">
        <v>0</v>
      </c>
      <c r="E22" s="14">
        <v>0</v>
      </c>
      <c r="F22" s="14">
        <v>0</v>
      </c>
      <c r="G22" s="14">
        <v>0</v>
      </c>
      <c r="H22" s="14">
        <f t="shared" si="3"/>
        <v>1.1099999999999999</v>
      </c>
      <c r="I22" s="14">
        <v>0</v>
      </c>
      <c r="J22" s="14">
        <f t="shared" si="4"/>
        <v>1.1099999999999999</v>
      </c>
    </row>
    <row r="23" spans="2:12" s="15" customFormat="1" x14ac:dyDescent="0.2">
      <c r="B23" s="11" t="s">
        <v>12</v>
      </c>
      <c r="C23" s="12">
        <v>-1.55</v>
      </c>
      <c r="D23" s="13">
        <v>0</v>
      </c>
      <c r="E23" s="14">
        <v>-0.1</v>
      </c>
      <c r="F23" s="14">
        <v>0</v>
      </c>
      <c r="G23" s="14">
        <v>0</v>
      </c>
      <c r="H23" s="14">
        <f t="shared" si="3"/>
        <v>-1.6500000000000001</v>
      </c>
      <c r="I23" s="14">
        <v>0</v>
      </c>
      <c r="J23" s="14">
        <f t="shared" si="4"/>
        <v>-1.6500000000000001</v>
      </c>
    </row>
    <row r="24" spans="2:12" s="15" customFormat="1" x14ac:dyDescent="0.2">
      <c r="B24" s="11"/>
      <c r="C24" s="12"/>
      <c r="D24" s="13"/>
      <c r="E24" s="14"/>
      <c r="F24" s="14"/>
      <c r="G24" s="14"/>
      <c r="H24" s="14"/>
      <c r="I24" s="14"/>
      <c r="J24" s="14"/>
    </row>
    <row r="25" spans="2:12" s="15" customFormat="1" x14ac:dyDescent="0.2">
      <c r="B25" s="11" t="s">
        <v>13</v>
      </c>
      <c r="C25" s="12">
        <v>0</v>
      </c>
      <c r="D25" s="13">
        <v>-145.90000000000009</v>
      </c>
      <c r="E25" s="14">
        <v>317471.77999999997</v>
      </c>
      <c r="F25" s="14">
        <v>-982.7</v>
      </c>
      <c r="G25" s="14">
        <v>6622.1</v>
      </c>
      <c r="H25" s="14">
        <f t="shared" si="3"/>
        <v>322965.27999999991</v>
      </c>
      <c r="I25" s="14">
        <v>0</v>
      </c>
      <c r="J25" s="14">
        <f t="shared" si="4"/>
        <v>322965.27999999991</v>
      </c>
    </row>
    <row r="26" spans="2:12" s="15" customFormat="1" x14ac:dyDescent="0.2">
      <c r="B26" s="11" t="s">
        <v>14</v>
      </c>
      <c r="C26" s="12">
        <v>0</v>
      </c>
      <c r="D26" s="13">
        <v>24</v>
      </c>
      <c r="E26" s="14">
        <v>-199698.5</v>
      </c>
      <c r="F26" s="14">
        <v>-7.4</v>
      </c>
      <c r="G26" s="14">
        <v>199674.5</v>
      </c>
      <c r="H26" s="14">
        <f t="shared" si="3"/>
        <v>-7.3999999999941792</v>
      </c>
      <c r="I26" s="14">
        <v>0</v>
      </c>
      <c r="J26" s="14">
        <f t="shared" si="4"/>
        <v>-7.3999999999941792</v>
      </c>
    </row>
    <row r="27" spans="2:12" s="15" customFormat="1" x14ac:dyDescent="0.2">
      <c r="B27" s="11" t="s">
        <v>15</v>
      </c>
      <c r="C27" s="12">
        <v>0</v>
      </c>
      <c r="D27" s="13">
        <v>376.1</v>
      </c>
      <c r="E27" s="14">
        <v>-3432.5</v>
      </c>
      <c r="F27" s="14">
        <v>3462.9</v>
      </c>
      <c r="G27" s="14">
        <v>0</v>
      </c>
      <c r="H27" s="14">
        <f t="shared" si="3"/>
        <v>406.5</v>
      </c>
      <c r="I27" s="14">
        <v>0</v>
      </c>
      <c r="J27" s="14">
        <f t="shared" si="4"/>
        <v>406.5</v>
      </c>
    </row>
    <row r="28" spans="2:12" s="15" customFormat="1" ht="6" customHeight="1" x14ac:dyDescent="0.2">
      <c r="B28" s="16"/>
      <c r="C28" s="17"/>
      <c r="D28" s="18"/>
      <c r="E28" s="19"/>
      <c r="F28" s="19"/>
      <c r="G28" s="19"/>
      <c r="H28" s="19"/>
      <c r="I28" s="19"/>
      <c r="J28" s="19"/>
    </row>
    <row r="29" spans="2:12" s="20" customFormat="1" ht="13.5" thickBot="1" x14ac:dyDescent="0.25">
      <c r="B29" s="21" t="s">
        <v>30</v>
      </c>
      <c r="C29" s="22">
        <f>SUM(C20:C27)</f>
        <v>17.059999999999985</v>
      </c>
      <c r="D29" s="22">
        <f t="shared" ref="D29:J29" si="5">SUM(D20:D27)</f>
        <v>174044.5</v>
      </c>
      <c r="E29" s="22">
        <f t="shared" si="5"/>
        <v>3799691.0799999987</v>
      </c>
      <c r="F29" s="22">
        <f t="shared" si="5"/>
        <v>8887.7000000000007</v>
      </c>
      <c r="G29" s="22">
        <f t="shared" si="5"/>
        <v>935728.6</v>
      </c>
      <c r="H29" s="22">
        <f t="shared" si="5"/>
        <v>4918368.9399999985</v>
      </c>
      <c r="I29" s="22">
        <f t="shared" si="5"/>
        <v>0.2</v>
      </c>
      <c r="J29" s="22">
        <f t="shared" si="5"/>
        <v>4918369.1399999987</v>
      </c>
    </row>
    <row r="30" spans="2:12" s="20" customFormat="1" ht="13.5" thickTop="1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2" spans="2:12" x14ac:dyDescent="0.2">
      <c r="B32" s="23" t="s">
        <v>21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21B73-E1A1-4C59-9B0B-319763311C34}">
  <dimension ref="B1:L32"/>
  <sheetViews>
    <sheetView workbookViewId="0">
      <selection activeCell="J6" sqref="J6:J13"/>
    </sheetView>
  </sheetViews>
  <sheetFormatPr defaultColWidth="9.140625" defaultRowHeight="12.75" x14ac:dyDescent="0.2"/>
  <cols>
    <col min="1" max="1" width="9.140625" style="2"/>
    <col min="2" max="2" width="64.5703125" style="2" bestFit="1" customWidth="1"/>
    <col min="3" max="3" width="15.85546875" style="2" customWidth="1"/>
    <col min="4" max="6" width="10.5703125" style="2" customWidth="1"/>
    <col min="7" max="7" width="11.85546875" style="2" customWidth="1"/>
    <col min="8" max="8" width="15.140625" style="2" bestFit="1" customWidth="1"/>
    <col min="9" max="9" width="10.85546875" style="2" bestFit="1" customWidth="1"/>
    <col min="10" max="10" width="14.85546875" style="2" bestFit="1" customWidth="1"/>
    <col min="11" max="11" width="10.140625" style="2" customWidth="1"/>
    <col min="12" max="12" width="11.85546875" style="2" customWidth="1"/>
    <col min="13" max="14" width="15.85546875" style="2" customWidth="1"/>
    <col min="15" max="16384" width="9.140625" style="2"/>
  </cols>
  <sheetData>
    <row r="1" spans="2:10" x14ac:dyDescent="0.2">
      <c r="B1" s="1" t="s">
        <v>0</v>
      </c>
    </row>
    <row r="3" spans="2:10" s="5" customFormat="1" x14ac:dyDescent="0.2">
      <c r="B3" s="3" t="s">
        <v>1</v>
      </c>
      <c r="C3" s="4"/>
      <c r="D3" s="3"/>
      <c r="E3" s="3"/>
      <c r="F3" s="3"/>
      <c r="G3" s="3"/>
      <c r="H3" s="3"/>
      <c r="I3" s="3"/>
      <c r="J3" s="3"/>
    </row>
    <row r="4" spans="2:10" s="5" customFormat="1" ht="63.75" x14ac:dyDescent="0.2">
      <c r="B4" s="6"/>
      <c r="C4" s="7" t="s">
        <v>2</v>
      </c>
      <c r="D4" s="24" t="s">
        <v>3</v>
      </c>
      <c r="E4" s="24" t="s">
        <v>4</v>
      </c>
      <c r="F4" s="24" t="s">
        <v>5</v>
      </c>
      <c r="G4" s="24" t="s">
        <v>6</v>
      </c>
      <c r="H4" s="24" t="s">
        <v>7</v>
      </c>
      <c r="I4" s="24" t="s">
        <v>8</v>
      </c>
      <c r="J4" s="24" t="s">
        <v>9</v>
      </c>
    </row>
    <row r="5" spans="2:10" x14ac:dyDescent="0.2">
      <c r="B5" s="8"/>
      <c r="C5" s="9"/>
      <c r="D5" s="8"/>
      <c r="E5" s="10"/>
      <c r="F5" s="10"/>
      <c r="G5" s="10"/>
      <c r="H5" s="10"/>
      <c r="I5" s="10"/>
      <c r="J5" s="10"/>
    </row>
    <row r="6" spans="2:10" s="15" customFormat="1" x14ac:dyDescent="0.2">
      <c r="B6" s="11" t="s">
        <v>10</v>
      </c>
      <c r="C6" s="12">
        <v>18.799999999999994</v>
      </c>
      <c r="D6" s="13">
        <v>203709.5</v>
      </c>
      <c r="E6" s="14">
        <v>3103140.2000000007</v>
      </c>
      <c r="F6" s="14">
        <v>4956.0999999999995</v>
      </c>
      <c r="G6" s="14">
        <v>725507.9</v>
      </c>
      <c r="H6" s="14">
        <f>SUM(C6:G6)</f>
        <v>4037332.5000000005</v>
      </c>
      <c r="I6" s="14">
        <v>0</v>
      </c>
      <c r="J6" s="14">
        <f>SUM(H6:I6)</f>
        <v>4037332.5000000005</v>
      </c>
    </row>
    <row r="7" spans="2:10" s="15" customFormat="1" x14ac:dyDescent="0.2">
      <c r="B7" s="11" t="s">
        <v>11</v>
      </c>
      <c r="C7" s="12">
        <v>0.60000000000000009</v>
      </c>
      <c r="D7" s="13">
        <v>-12190</v>
      </c>
      <c r="E7" s="14">
        <v>28105</v>
      </c>
      <c r="F7" s="14">
        <v>0</v>
      </c>
      <c r="G7" s="14">
        <v>-14570.9</v>
      </c>
      <c r="H7" s="14">
        <f t="shared" ref="H7:H13" si="0">SUM(C7:G7)</f>
        <v>1344.7000000000007</v>
      </c>
      <c r="I7" s="14">
        <v>-0.1</v>
      </c>
      <c r="J7" s="14">
        <f t="shared" ref="J7:J13" si="1">SUM(H7:I7)</f>
        <v>1344.6000000000008</v>
      </c>
    </row>
    <row r="8" spans="2:10" s="15" customFormat="1" x14ac:dyDescent="0.2">
      <c r="B8" s="11" t="s">
        <v>12</v>
      </c>
      <c r="C8" s="12">
        <v>12.5</v>
      </c>
      <c r="D8" s="13">
        <v>0</v>
      </c>
      <c r="E8" s="14">
        <v>0</v>
      </c>
      <c r="F8" s="14">
        <v>0</v>
      </c>
      <c r="G8" s="14">
        <v>0</v>
      </c>
      <c r="H8" s="14">
        <f t="shared" si="0"/>
        <v>12.5</v>
      </c>
      <c r="I8" s="14">
        <v>0</v>
      </c>
      <c r="J8" s="14">
        <f t="shared" si="1"/>
        <v>12.5</v>
      </c>
    </row>
    <row r="9" spans="2:10" s="15" customFormat="1" x14ac:dyDescent="0.2">
      <c r="B9" s="11"/>
      <c r="C9" s="12">
        <v>-13.6</v>
      </c>
      <c r="D9" s="13">
        <v>0</v>
      </c>
      <c r="E9" s="14">
        <v>0</v>
      </c>
      <c r="F9" s="14">
        <v>0</v>
      </c>
      <c r="G9" s="14">
        <v>0</v>
      </c>
      <c r="H9" s="14">
        <f t="shared" si="0"/>
        <v>-13.6</v>
      </c>
      <c r="I9" s="14">
        <v>0</v>
      </c>
      <c r="J9" s="14">
        <f t="shared" si="1"/>
        <v>-13.6</v>
      </c>
    </row>
    <row r="10" spans="2:10" s="15" customFormat="1" x14ac:dyDescent="0.2">
      <c r="B10" s="11" t="s">
        <v>13</v>
      </c>
      <c r="C10" s="12"/>
      <c r="D10" s="13"/>
      <c r="E10" s="14"/>
      <c r="F10" s="14"/>
      <c r="G10" s="14"/>
      <c r="H10" s="14"/>
      <c r="I10" s="14"/>
      <c r="J10" s="14"/>
    </row>
    <row r="11" spans="2:10" s="15" customFormat="1" x14ac:dyDescent="0.2">
      <c r="B11" s="11" t="s">
        <v>14</v>
      </c>
      <c r="C11" s="12">
        <v>0</v>
      </c>
      <c r="D11" s="13">
        <v>51836.9</v>
      </c>
      <c r="E11" s="14">
        <v>287526.00000000017</v>
      </c>
      <c r="F11" s="14">
        <v>-670.6</v>
      </c>
      <c r="G11" s="14">
        <v>651</v>
      </c>
      <c r="H11" s="14">
        <f t="shared" si="0"/>
        <v>339343.30000000022</v>
      </c>
      <c r="I11" s="14">
        <v>0</v>
      </c>
      <c r="J11" s="14">
        <f t="shared" si="1"/>
        <v>339343.30000000022</v>
      </c>
    </row>
    <row r="12" spans="2:10" s="15" customFormat="1" x14ac:dyDescent="0.2">
      <c r="B12" s="11" t="s">
        <v>15</v>
      </c>
      <c r="C12" s="12">
        <v>0</v>
      </c>
      <c r="D12" s="13">
        <v>-35</v>
      </c>
      <c r="E12" s="14">
        <v>65731.3</v>
      </c>
      <c r="F12" s="14">
        <v>0</v>
      </c>
      <c r="G12" s="14">
        <v>-65696.3</v>
      </c>
      <c r="H12" s="14">
        <f t="shared" si="0"/>
        <v>0</v>
      </c>
      <c r="I12" s="14">
        <v>0</v>
      </c>
      <c r="J12" s="14">
        <f t="shared" si="1"/>
        <v>0</v>
      </c>
    </row>
    <row r="13" spans="2:10" s="15" customFormat="1" x14ac:dyDescent="0.2">
      <c r="B13" s="16"/>
      <c r="C13" s="17">
        <v>0</v>
      </c>
      <c r="D13" s="18">
        <v>-49012.200000000004</v>
      </c>
      <c r="E13" s="19">
        <v>49474.200000000004</v>
      </c>
      <c r="F13" s="19">
        <v>111</v>
      </c>
      <c r="G13" s="19">
        <v>0</v>
      </c>
      <c r="H13" s="19">
        <f t="shared" si="0"/>
        <v>573</v>
      </c>
      <c r="I13" s="19">
        <v>0</v>
      </c>
      <c r="J13" s="19">
        <f t="shared" si="1"/>
        <v>573</v>
      </c>
    </row>
    <row r="14" spans="2:10" s="20" customFormat="1" x14ac:dyDescent="0.2">
      <c r="B14" s="25" t="s">
        <v>16</v>
      </c>
      <c r="C14" s="26">
        <f>SUM(C6:C13)</f>
        <v>18.299999999999997</v>
      </c>
      <c r="D14" s="26">
        <f t="shared" ref="D14:J14" si="2">SUM(D6:D13)</f>
        <v>194309.19999999998</v>
      </c>
      <c r="E14" s="26">
        <f t="shared" si="2"/>
        <v>3533976.7000000007</v>
      </c>
      <c r="F14" s="26">
        <f t="shared" si="2"/>
        <v>4396.4999999999991</v>
      </c>
      <c r="G14" s="26">
        <f t="shared" si="2"/>
        <v>645891.69999999995</v>
      </c>
      <c r="H14" s="26">
        <f t="shared" si="2"/>
        <v>4378592.4000000004</v>
      </c>
      <c r="I14" s="26">
        <f t="shared" si="2"/>
        <v>-0.1</v>
      </c>
      <c r="J14" s="26">
        <f t="shared" si="2"/>
        <v>4378592.3000000007</v>
      </c>
    </row>
    <row r="17" spans="2:12" s="5" customFormat="1" x14ac:dyDescent="0.2">
      <c r="B17" s="3" t="s">
        <v>17</v>
      </c>
      <c r="C17" s="4"/>
      <c r="D17" s="3"/>
      <c r="E17" s="3"/>
      <c r="F17" s="3"/>
      <c r="G17" s="3"/>
      <c r="H17" s="3"/>
      <c r="I17" s="3"/>
      <c r="J17" s="3"/>
    </row>
    <row r="18" spans="2:12" s="5" customFormat="1" ht="63.75" x14ac:dyDescent="0.2">
      <c r="B18" s="6"/>
      <c r="C18" s="7" t="s">
        <v>2</v>
      </c>
      <c r="D18" s="24" t="s">
        <v>3</v>
      </c>
      <c r="E18" s="24" t="s">
        <v>4</v>
      </c>
      <c r="F18" s="24" t="s">
        <v>5</v>
      </c>
      <c r="G18" s="24" t="s">
        <v>6</v>
      </c>
      <c r="H18" s="24" t="s">
        <v>7</v>
      </c>
      <c r="I18" s="24" t="s">
        <v>8</v>
      </c>
      <c r="J18" s="24" t="s">
        <v>9</v>
      </c>
    </row>
    <row r="19" spans="2:12" x14ac:dyDescent="0.2">
      <c r="B19" s="8"/>
      <c r="C19" s="9"/>
      <c r="D19" s="8"/>
      <c r="E19" s="10"/>
      <c r="F19" s="10"/>
      <c r="G19" s="10"/>
      <c r="H19" s="10"/>
      <c r="I19" s="10"/>
      <c r="J19" s="10"/>
    </row>
    <row r="20" spans="2:12" s="15" customFormat="1" x14ac:dyDescent="0.2">
      <c r="B20" s="11" t="s">
        <v>18</v>
      </c>
      <c r="C20" s="12">
        <v>18.100000000000001</v>
      </c>
      <c r="D20" s="13">
        <v>194309.19999999998</v>
      </c>
      <c r="E20" s="14">
        <v>3516668.8999999994</v>
      </c>
      <c r="F20" s="14">
        <v>4863.5</v>
      </c>
      <c r="G20" s="14">
        <v>645891.69999999995</v>
      </c>
      <c r="H20" s="14">
        <f>SUM(C20:G20)</f>
        <v>4361751.3999999994</v>
      </c>
      <c r="I20" s="14">
        <v>-0.1</v>
      </c>
      <c r="J20" s="14">
        <f>SUM(H20:I20)</f>
        <v>4361751.3</v>
      </c>
    </row>
    <row r="21" spans="2:12" s="15" customFormat="1" x14ac:dyDescent="0.2">
      <c r="B21" s="11" t="s">
        <v>19</v>
      </c>
      <c r="C21" s="12">
        <v>0</v>
      </c>
      <c r="D21" s="13">
        <v>-34383.9</v>
      </c>
      <c r="E21" s="14">
        <v>33723.800000000003</v>
      </c>
      <c r="F21" s="14">
        <v>0.7</v>
      </c>
      <c r="G21" s="14">
        <v>8</v>
      </c>
      <c r="H21" s="14">
        <f t="shared" ref="H21:H27" si="3">SUM(C21:G21)</f>
        <v>-651.3999999999985</v>
      </c>
      <c r="I21" s="14">
        <v>-0.1</v>
      </c>
      <c r="J21" s="14">
        <f t="shared" ref="J21:J27" si="4">SUM(H21:I21)</f>
        <v>-651.49999999999852</v>
      </c>
    </row>
    <row r="22" spans="2:12" s="15" customFormat="1" x14ac:dyDescent="0.2">
      <c r="B22" s="11" t="s">
        <v>11</v>
      </c>
      <c r="C22" s="12">
        <v>0.4</v>
      </c>
      <c r="D22" s="13">
        <v>0</v>
      </c>
      <c r="E22" s="14">
        <v>180</v>
      </c>
      <c r="F22" s="14">
        <v>0</v>
      </c>
      <c r="G22" s="14">
        <v>0</v>
      </c>
      <c r="H22" s="14">
        <f t="shared" si="3"/>
        <v>180.4</v>
      </c>
      <c r="I22" s="14">
        <v>0</v>
      </c>
      <c r="J22" s="14">
        <f t="shared" si="4"/>
        <v>180.4</v>
      </c>
    </row>
    <row r="23" spans="2:12" s="15" customFormat="1" x14ac:dyDescent="0.2">
      <c r="B23" s="11" t="s">
        <v>12</v>
      </c>
      <c r="C23" s="12">
        <v>-0.60000000000000009</v>
      </c>
      <c r="D23" s="13">
        <v>0</v>
      </c>
      <c r="E23" s="14">
        <v>0</v>
      </c>
      <c r="F23" s="14">
        <v>0</v>
      </c>
      <c r="G23" s="14">
        <v>0</v>
      </c>
      <c r="H23" s="14">
        <f t="shared" si="3"/>
        <v>-0.60000000000000009</v>
      </c>
      <c r="I23" s="14">
        <v>0</v>
      </c>
      <c r="J23" s="14">
        <f t="shared" si="4"/>
        <v>-0.60000000000000009</v>
      </c>
    </row>
    <row r="24" spans="2:12" s="15" customFormat="1" x14ac:dyDescent="0.2">
      <c r="B24" s="11"/>
      <c r="C24" s="12"/>
      <c r="D24" s="13"/>
      <c r="E24" s="14"/>
      <c r="F24" s="14"/>
      <c r="G24" s="14"/>
      <c r="H24" s="14"/>
      <c r="I24" s="14"/>
      <c r="J24" s="14"/>
    </row>
    <row r="25" spans="2:12" s="15" customFormat="1" x14ac:dyDescent="0.2">
      <c r="B25" s="11" t="s">
        <v>13</v>
      </c>
      <c r="C25" s="12">
        <v>-0.30000000000000004</v>
      </c>
      <c r="D25" s="13">
        <v>4008</v>
      </c>
      <c r="E25" s="14">
        <v>184009.50000000003</v>
      </c>
      <c r="F25" s="14">
        <v>-1673.1999999999998</v>
      </c>
      <c r="G25" s="14">
        <v>19324.599999999999</v>
      </c>
      <c r="H25" s="14">
        <f t="shared" si="3"/>
        <v>205668.60000000003</v>
      </c>
      <c r="I25" s="14">
        <v>0</v>
      </c>
      <c r="J25" s="14">
        <f t="shared" si="4"/>
        <v>205668.60000000003</v>
      </c>
    </row>
    <row r="26" spans="2:12" s="15" customFormat="1" x14ac:dyDescent="0.2">
      <c r="B26" s="11" t="s">
        <v>14</v>
      </c>
      <c r="C26" s="12">
        <v>0</v>
      </c>
      <c r="D26" s="13">
        <v>-52</v>
      </c>
      <c r="E26" s="14">
        <v>-64489.200000000012</v>
      </c>
      <c r="F26" s="14">
        <v>285</v>
      </c>
      <c r="G26" s="14">
        <v>64210.2</v>
      </c>
      <c r="H26" s="14">
        <f t="shared" si="3"/>
        <v>-46.000000000014552</v>
      </c>
      <c r="I26" s="14">
        <v>0</v>
      </c>
      <c r="J26" s="14">
        <f t="shared" si="4"/>
        <v>-46.000000000014552</v>
      </c>
    </row>
    <row r="27" spans="2:12" s="15" customFormat="1" x14ac:dyDescent="0.2">
      <c r="B27" s="11" t="s">
        <v>15</v>
      </c>
      <c r="C27" s="12">
        <v>0</v>
      </c>
      <c r="D27" s="13">
        <v>-168</v>
      </c>
      <c r="E27" s="14">
        <v>-2708.4</v>
      </c>
      <c r="F27" s="14">
        <v>2938.9</v>
      </c>
      <c r="G27" s="14">
        <v>0</v>
      </c>
      <c r="H27" s="14">
        <f t="shared" si="3"/>
        <v>62.5</v>
      </c>
      <c r="I27" s="14">
        <v>0</v>
      </c>
      <c r="J27" s="14">
        <f t="shared" si="4"/>
        <v>62.5</v>
      </c>
    </row>
    <row r="28" spans="2:12" s="15" customFormat="1" ht="6" customHeight="1" x14ac:dyDescent="0.2">
      <c r="B28" s="16"/>
      <c r="C28" s="17"/>
      <c r="D28" s="18"/>
      <c r="E28" s="19"/>
      <c r="F28" s="19"/>
      <c r="G28" s="19"/>
      <c r="H28" s="19"/>
      <c r="I28" s="19"/>
      <c r="J28" s="19"/>
    </row>
    <row r="29" spans="2:12" s="20" customFormat="1" ht="13.5" thickBot="1" x14ac:dyDescent="0.25">
      <c r="B29" s="21" t="s">
        <v>20</v>
      </c>
      <c r="C29" s="22">
        <f>SUM(C20:C27)</f>
        <v>17.599999999999998</v>
      </c>
      <c r="D29" s="22">
        <f t="shared" ref="D29:J29" si="5">SUM(D20:D27)</f>
        <v>163713.29999999999</v>
      </c>
      <c r="E29" s="22">
        <f t="shared" si="5"/>
        <v>3667384.5999999992</v>
      </c>
      <c r="F29" s="22">
        <f t="shared" si="5"/>
        <v>6414.9</v>
      </c>
      <c r="G29" s="22">
        <f t="shared" si="5"/>
        <v>729434.49999999988</v>
      </c>
      <c r="H29" s="22">
        <f t="shared" si="5"/>
        <v>4566964.8999999994</v>
      </c>
      <c r="I29" s="22">
        <f t="shared" si="5"/>
        <v>-0.2</v>
      </c>
      <c r="J29" s="22">
        <f t="shared" si="5"/>
        <v>4566964.7</v>
      </c>
    </row>
    <row r="30" spans="2:12" s="20" customFormat="1" ht="13.5" thickTop="1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2" spans="2:12" x14ac:dyDescent="0.2">
      <c r="B32" s="23" t="s">
        <v>21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2"/>
  <sheetViews>
    <sheetView zoomScale="90" zoomScaleNormal="90" workbookViewId="0">
      <selection activeCell="H6" sqref="H6:H13"/>
    </sheetView>
  </sheetViews>
  <sheetFormatPr defaultColWidth="9.140625" defaultRowHeight="12.75" x14ac:dyDescent="0.2"/>
  <cols>
    <col min="1" max="1" width="9.140625" style="2"/>
    <col min="2" max="2" width="64.5703125" style="2" bestFit="1" customWidth="1"/>
    <col min="3" max="3" width="15.85546875" style="2" customWidth="1"/>
    <col min="4" max="6" width="10.5703125" style="2" customWidth="1"/>
    <col min="7" max="7" width="11.85546875" style="2" customWidth="1"/>
    <col min="8" max="8" width="15.140625" style="2" bestFit="1" customWidth="1"/>
    <col min="9" max="9" width="10.85546875" style="2" bestFit="1" customWidth="1"/>
    <col min="10" max="10" width="14.85546875" style="2" bestFit="1" customWidth="1"/>
    <col min="11" max="11" width="10.140625" style="2" customWidth="1"/>
    <col min="12" max="12" width="11.85546875" style="2" customWidth="1"/>
    <col min="13" max="14" width="15.85546875" style="2" customWidth="1"/>
    <col min="15" max="16384" width="9.140625" style="2"/>
  </cols>
  <sheetData>
    <row r="1" spans="2:10" x14ac:dyDescent="0.2">
      <c r="B1" s="1" t="s">
        <v>0</v>
      </c>
    </row>
    <row r="3" spans="2:10" s="5" customFormat="1" x14ac:dyDescent="0.2">
      <c r="B3" s="3" t="s">
        <v>22</v>
      </c>
      <c r="C3" s="4"/>
      <c r="D3" s="3"/>
      <c r="E3" s="3"/>
      <c r="F3" s="3"/>
      <c r="G3" s="3"/>
      <c r="H3" s="3"/>
      <c r="I3" s="3"/>
      <c r="J3" s="3"/>
    </row>
    <row r="4" spans="2:10" s="5" customFormat="1" ht="63.75" x14ac:dyDescent="0.2">
      <c r="B4" s="6"/>
      <c r="C4" s="7" t="s">
        <v>2</v>
      </c>
      <c r="D4" s="24" t="s">
        <v>3</v>
      </c>
      <c r="E4" s="24" t="s">
        <v>4</v>
      </c>
      <c r="F4" s="24" t="s">
        <v>5</v>
      </c>
      <c r="G4" s="24" t="s">
        <v>6</v>
      </c>
      <c r="H4" s="24" t="s">
        <v>7</v>
      </c>
      <c r="I4" s="24" t="s">
        <v>8</v>
      </c>
      <c r="J4" s="24" t="s">
        <v>9</v>
      </c>
    </row>
    <row r="5" spans="2:10" x14ac:dyDescent="0.2">
      <c r="B5" s="8"/>
      <c r="C5" s="9"/>
      <c r="D5" s="8"/>
      <c r="E5" s="10"/>
      <c r="F5" s="10"/>
      <c r="G5" s="10"/>
      <c r="H5" s="10"/>
      <c r="I5" s="10"/>
      <c r="J5" s="10"/>
    </row>
    <row r="6" spans="2:10" s="15" customFormat="1" x14ac:dyDescent="0.2">
      <c r="B6" s="11" t="s">
        <v>10</v>
      </c>
      <c r="C6" s="12">
        <v>20.2</v>
      </c>
      <c r="D6" s="13">
        <v>254587.30000000002</v>
      </c>
      <c r="E6" s="14">
        <v>3001800.2000000007</v>
      </c>
      <c r="F6" s="14">
        <v>-627.79999999999995</v>
      </c>
      <c r="G6" s="14">
        <v>641239.29999999993</v>
      </c>
      <c r="H6" s="14">
        <f>SUM(C6:G6)</f>
        <v>3897019.2000000007</v>
      </c>
      <c r="I6" s="14">
        <v>0</v>
      </c>
      <c r="J6" s="14">
        <f>SUM(H6:I6)</f>
        <v>3897019.2000000007</v>
      </c>
    </row>
    <row r="7" spans="2:10" s="15" customFormat="1" x14ac:dyDescent="0.2">
      <c r="B7" s="11" t="s">
        <v>11</v>
      </c>
      <c r="C7" s="12">
        <v>0.30000000000000004</v>
      </c>
      <c r="D7" s="13">
        <v>-42288.799999999996</v>
      </c>
      <c r="E7" s="14">
        <v>25370.600000000002</v>
      </c>
      <c r="F7" s="14">
        <v>5236</v>
      </c>
      <c r="G7" s="14">
        <v>22</v>
      </c>
      <c r="H7" s="14">
        <f t="shared" ref="H7:H13" si="0">SUM(C7:G7)</f>
        <v>-11659.899999999991</v>
      </c>
      <c r="I7" s="14">
        <v>0</v>
      </c>
      <c r="J7" s="14">
        <f t="shared" ref="J7:J13" si="1">SUM(H7:I7)</f>
        <v>-11659.899999999991</v>
      </c>
    </row>
    <row r="8" spans="2:10" s="15" customFormat="1" x14ac:dyDescent="0.2">
      <c r="B8" s="11" t="s">
        <v>12</v>
      </c>
      <c r="C8" s="12">
        <v>4.4999999999999982</v>
      </c>
      <c r="D8" s="13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f t="shared" si="1"/>
        <v>0</v>
      </c>
    </row>
    <row r="9" spans="2:10" s="15" customFormat="1" x14ac:dyDescent="0.2">
      <c r="B9" s="11"/>
      <c r="C9" s="12">
        <v>-5.7999999999999972</v>
      </c>
      <c r="D9" s="13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f t="shared" si="1"/>
        <v>0</v>
      </c>
    </row>
    <row r="10" spans="2:10" s="15" customFormat="1" x14ac:dyDescent="0.2">
      <c r="B10" s="11" t="s">
        <v>13</v>
      </c>
      <c r="C10" s="12"/>
      <c r="D10" s="13"/>
      <c r="E10" s="14"/>
      <c r="F10" s="14"/>
      <c r="G10" s="14"/>
      <c r="H10" s="14"/>
      <c r="I10" s="14"/>
      <c r="J10" s="14"/>
    </row>
    <row r="11" spans="2:10" s="15" customFormat="1" x14ac:dyDescent="0.2">
      <c r="B11" s="11" t="s">
        <v>14</v>
      </c>
      <c r="C11" s="12">
        <v>-0.2</v>
      </c>
      <c r="D11" s="13">
        <v>-9588.5000000000018</v>
      </c>
      <c r="E11" s="14">
        <v>175582.60000000003</v>
      </c>
      <c r="F11" s="14">
        <v>51.599999999999994</v>
      </c>
      <c r="G11" s="14">
        <v>-997</v>
      </c>
      <c r="H11" s="14">
        <f t="shared" si="0"/>
        <v>165048.50000000003</v>
      </c>
      <c r="I11" s="14">
        <v>0</v>
      </c>
      <c r="J11" s="14">
        <f t="shared" si="1"/>
        <v>165048.50000000003</v>
      </c>
    </row>
    <row r="12" spans="2:10" s="15" customFormat="1" x14ac:dyDescent="0.2">
      <c r="B12" s="11" t="s">
        <v>15</v>
      </c>
      <c r="C12" s="12">
        <v>0</v>
      </c>
      <c r="D12" s="13">
        <v>0</v>
      </c>
      <c r="E12" s="14">
        <v>-85252.6</v>
      </c>
      <c r="F12" s="14">
        <v>0</v>
      </c>
      <c r="G12" s="14">
        <v>85243.6</v>
      </c>
      <c r="H12" s="14">
        <f t="shared" si="0"/>
        <v>-9</v>
      </c>
      <c r="I12" s="14">
        <v>0</v>
      </c>
      <c r="J12" s="14">
        <f t="shared" si="1"/>
        <v>-9</v>
      </c>
    </row>
    <row r="13" spans="2:10" s="15" customFormat="1" x14ac:dyDescent="0.2">
      <c r="B13" s="16"/>
      <c r="C13" s="17">
        <v>0</v>
      </c>
      <c r="D13" s="18">
        <v>849.5</v>
      </c>
      <c r="E13" s="19">
        <v>-1597.8</v>
      </c>
      <c r="F13" s="19">
        <v>763.3</v>
      </c>
      <c r="G13" s="19">
        <v>0</v>
      </c>
      <c r="H13" s="19">
        <f t="shared" si="0"/>
        <v>15</v>
      </c>
      <c r="I13" s="19">
        <v>0</v>
      </c>
      <c r="J13" s="19">
        <f t="shared" si="1"/>
        <v>15</v>
      </c>
    </row>
    <row r="14" spans="2:10" s="20" customFormat="1" x14ac:dyDescent="0.2">
      <c r="B14" s="25" t="s">
        <v>23</v>
      </c>
      <c r="C14" s="26">
        <f>SUM(C6:C13)</f>
        <v>19.000000000000004</v>
      </c>
      <c r="D14" s="26">
        <f t="shared" ref="D14:J14" si="2">SUM(D6:D13)</f>
        <v>203559.50000000003</v>
      </c>
      <c r="E14" s="26">
        <f t="shared" si="2"/>
        <v>3115903.0000000009</v>
      </c>
      <c r="F14" s="26">
        <f t="shared" si="2"/>
        <v>5423.1</v>
      </c>
      <c r="G14" s="26">
        <f t="shared" si="2"/>
        <v>725507.89999999991</v>
      </c>
      <c r="H14" s="26">
        <f t="shared" si="2"/>
        <v>4050413.8000000007</v>
      </c>
      <c r="I14" s="26">
        <f t="shared" si="2"/>
        <v>0</v>
      </c>
      <c r="J14" s="26">
        <f t="shared" si="2"/>
        <v>4050413.8000000007</v>
      </c>
    </row>
    <row r="17" spans="2:12" s="5" customFormat="1" x14ac:dyDescent="0.2">
      <c r="B17" s="3" t="s">
        <v>1</v>
      </c>
      <c r="C17" s="4"/>
      <c r="D17" s="3"/>
      <c r="E17" s="3"/>
      <c r="F17" s="3"/>
      <c r="G17" s="3"/>
      <c r="H17" s="3"/>
      <c r="I17" s="3"/>
      <c r="J17" s="3"/>
    </row>
    <row r="18" spans="2:12" s="5" customFormat="1" ht="63.75" x14ac:dyDescent="0.2">
      <c r="B18" s="6"/>
      <c r="C18" s="7" t="s">
        <v>2</v>
      </c>
      <c r="D18" s="24" t="s">
        <v>3</v>
      </c>
      <c r="E18" s="24" t="s">
        <v>4</v>
      </c>
      <c r="F18" s="24" t="s">
        <v>5</v>
      </c>
      <c r="G18" s="24" t="s">
        <v>6</v>
      </c>
      <c r="H18" s="24" t="s">
        <v>7</v>
      </c>
      <c r="I18" s="24" t="s">
        <v>8</v>
      </c>
      <c r="J18" s="24" t="s">
        <v>9</v>
      </c>
    </row>
    <row r="19" spans="2:12" x14ac:dyDescent="0.2">
      <c r="B19" s="8"/>
      <c r="C19" s="9"/>
      <c r="D19" s="8"/>
      <c r="E19" s="10"/>
      <c r="F19" s="10"/>
      <c r="G19" s="10"/>
      <c r="H19" s="10"/>
      <c r="I19" s="10"/>
      <c r="J19" s="10"/>
    </row>
    <row r="20" spans="2:12" s="15" customFormat="1" x14ac:dyDescent="0.2">
      <c r="B20" s="11" t="s">
        <v>18</v>
      </c>
      <c r="C20" s="12">
        <v>18.799999999999994</v>
      </c>
      <c r="D20" s="13">
        <v>203709.5</v>
      </c>
      <c r="E20" s="14">
        <v>3103140.2000000007</v>
      </c>
      <c r="F20" s="14">
        <v>4956.0999999999995</v>
      </c>
      <c r="G20" s="14">
        <v>725507.9</v>
      </c>
      <c r="H20" s="14">
        <f>SUM(C20:G20)</f>
        <v>4037332.5000000005</v>
      </c>
      <c r="I20" s="14">
        <v>0</v>
      </c>
      <c r="J20" s="14">
        <f>SUM(H20:I20)</f>
        <v>4037332.5000000005</v>
      </c>
    </row>
    <row r="21" spans="2:12" s="15" customFormat="1" x14ac:dyDescent="0.2">
      <c r="B21" s="11" t="s">
        <v>19</v>
      </c>
      <c r="C21" s="12">
        <v>0.60000000000000009</v>
      </c>
      <c r="D21" s="13">
        <v>-12190</v>
      </c>
      <c r="E21" s="14">
        <v>28105</v>
      </c>
      <c r="F21" s="14">
        <v>0</v>
      </c>
      <c r="G21" s="14">
        <v>-14570.9</v>
      </c>
      <c r="H21" s="14">
        <f t="shared" ref="H21:H27" si="3">SUM(C21:G21)</f>
        <v>1344.7000000000007</v>
      </c>
      <c r="I21" s="14">
        <v>-0.1</v>
      </c>
      <c r="J21" s="14">
        <f t="shared" ref="J21:J27" si="4">SUM(H21:I21)</f>
        <v>1344.6000000000008</v>
      </c>
    </row>
    <row r="22" spans="2:12" s="15" customFormat="1" x14ac:dyDescent="0.2">
      <c r="B22" s="11" t="s">
        <v>11</v>
      </c>
      <c r="C22" s="12">
        <v>12.5</v>
      </c>
      <c r="D22" s="13">
        <v>0</v>
      </c>
      <c r="E22" s="14">
        <v>0</v>
      </c>
      <c r="F22" s="14">
        <v>0</v>
      </c>
      <c r="G22" s="14">
        <v>0</v>
      </c>
      <c r="H22" s="14">
        <f t="shared" si="3"/>
        <v>12.5</v>
      </c>
      <c r="I22" s="14">
        <v>0</v>
      </c>
      <c r="J22" s="14">
        <f t="shared" si="4"/>
        <v>12.5</v>
      </c>
    </row>
    <row r="23" spans="2:12" s="15" customFormat="1" x14ac:dyDescent="0.2">
      <c r="B23" s="11" t="s">
        <v>12</v>
      </c>
      <c r="C23" s="12">
        <v>-13.6</v>
      </c>
      <c r="D23" s="13">
        <v>0</v>
      </c>
      <c r="E23" s="14">
        <v>0</v>
      </c>
      <c r="F23" s="14">
        <v>0</v>
      </c>
      <c r="G23" s="14">
        <v>0</v>
      </c>
      <c r="H23" s="14">
        <f t="shared" si="3"/>
        <v>-13.6</v>
      </c>
      <c r="I23" s="14">
        <v>0</v>
      </c>
      <c r="J23" s="14">
        <f t="shared" si="4"/>
        <v>-13.6</v>
      </c>
    </row>
    <row r="24" spans="2:12" s="15" customFormat="1" x14ac:dyDescent="0.2">
      <c r="B24" s="11"/>
      <c r="C24" s="12"/>
      <c r="D24" s="13"/>
      <c r="E24" s="14"/>
      <c r="F24" s="14"/>
      <c r="G24" s="14"/>
      <c r="H24" s="14"/>
      <c r="I24" s="14"/>
      <c r="J24" s="14"/>
    </row>
    <row r="25" spans="2:12" s="15" customFormat="1" x14ac:dyDescent="0.2">
      <c r="B25" s="11" t="s">
        <v>13</v>
      </c>
      <c r="C25" s="12">
        <v>0</v>
      </c>
      <c r="D25" s="13">
        <v>51836.9</v>
      </c>
      <c r="E25" s="14">
        <v>287526.00000000017</v>
      </c>
      <c r="F25" s="14">
        <v>-670.6</v>
      </c>
      <c r="G25" s="14">
        <v>651</v>
      </c>
      <c r="H25" s="14">
        <f t="shared" si="3"/>
        <v>339343.30000000022</v>
      </c>
      <c r="I25" s="14">
        <v>0</v>
      </c>
      <c r="J25" s="14">
        <f t="shared" si="4"/>
        <v>339343.30000000022</v>
      </c>
    </row>
    <row r="26" spans="2:12" s="15" customFormat="1" x14ac:dyDescent="0.2">
      <c r="B26" s="11" t="s">
        <v>14</v>
      </c>
      <c r="C26" s="12">
        <v>0</v>
      </c>
      <c r="D26" s="13">
        <v>-35</v>
      </c>
      <c r="E26" s="14">
        <v>65731.3</v>
      </c>
      <c r="F26" s="14">
        <v>0</v>
      </c>
      <c r="G26" s="14">
        <v>-65696.3</v>
      </c>
      <c r="H26" s="14">
        <f t="shared" si="3"/>
        <v>0</v>
      </c>
      <c r="I26" s="14">
        <v>0</v>
      </c>
      <c r="J26" s="14">
        <f t="shared" si="4"/>
        <v>0</v>
      </c>
    </row>
    <row r="27" spans="2:12" s="15" customFormat="1" x14ac:dyDescent="0.2">
      <c r="B27" s="11" t="s">
        <v>15</v>
      </c>
      <c r="C27" s="12">
        <v>0</v>
      </c>
      <c r="D27" s="13">
        <v>-49012.200000000004</v>
      </c>
      <c r="E27" s="14">
        <v>49474.200000000004</v>
      </c>
      <c r="F27" s="14">
        <v>111</v>
      </c>
      <c r="G27" s="14">
        <v>0</v>
      </c>
      <c r="H27" s="14">
        <f t="shared" si="3"/>
        <v>573</v>
      </c>
      <c r="I27" s="14">
        <v>0</v>
      </c>
      <c r="J27" s="14">
        <f t="shared" si="4"/>
        <v>573</v>
      </c>
    </row>
    <row r="28" spans="2:12" s="15" customFormat="1" ht="6" customHeight="1" x14ac:dyDescent="0.2">
      <c r="B28" s="16"/>
      <c r="C28" s="17"/>
      <c r="D28" s="18"/>
      <c r="E28" s="19"/>
      <c r="F28" s="19"/>
      <c r="G28" s="19"/>
      <c r="H28" s="19"/>
      <c r="I28" s="19"/>
      <c r="J28" s="19"/>
    </row>
    <row r="29" spans="2:12" s="20" customFormat="1" ht="13.5" thickBot="1" x14ac:dyDescent="0.25">
      <c r="B29" s="21" t="s">
        <v>16</v>
      </c>
      <c r="C29" s="22">
        <f>SUM(C20:C27)</f>
        <v>18.299999999999997</v>
      </c>
      <c r="D29" s="22">
        <f t="shared" ref="D29:J29" si="5">SUM(D20:D27)</f>
        <v>194309.19999999998</v>
      </c>
      <c r="E29" s="22">
        <f t="shared" si="5"/>
        <v>3533976.7000000007</v>
      </c>
      <c r="F29" s="22">
        <f t="shared" si="5"/>
        <v>4396.4999999999991</v>
      </c>
      <c r="G29" s="22">
        <f t="shared" si="5"/>
        <v>645891.69999999995</v>
      </c>
      <c r="H29" s="22">
        <f t="shared" si="5"/>
        <v>4378592.4000000004</v>
      </c>
      <c r="I29" s="22">
        <f t="shared" si="5"/>
        <v>-0.1</v>
      </c>
      <c r="J29" s="22">
        <f t="shared" si="5"/>
        <v>4378592.3000000007</v>
      </c>
    </row>
    <row r="30" spans="2:12" s="20" customFormat="1" ht="13.5" thickTop="1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2" spans="2:12" x14ac:dyDescent="0.2">
      <c r="B32" s="23" t="s">
        <v>21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2"/>
  <sheetViews>
    <sheetView topLeftCell="A5" workbookViewId="0">
      <selection activeCell="C22" sqref="C22"/>
    </sheetView>
  </sheetViews>
  <sheetFormatPr defaultColWidth="9.140625" defaultRowHeight="12.75" x14ac:dyDescent="0.2"/>
  <cols>
    <col min="1" max="1" width="9.140625" style="2"/>
    <col min="2" max="2" width="64.5703125" style="2" bestFit="1" customWidth="1"/>
    <col min="3" max="3" width="15.85546875" style="2" customWidth="1"/>
    <col min="4" max="6" width="10.5703125" style="2" customWidth="1"/>
    <col min="7" max="7" width="11.85546875" style="2" customWidth="1"/>
    <col min="8" max="8" width="15.140625" style="2" bestFit="1" customWidth="1"/>
    <col min="9" max="9" width="10.85546875" style="2" bestFit="1" customWidth="1"/>
    <col min="10" max="10" width="14.85546875" style="2" bestFit="1" customWidth="1"/>
    <col min="11" max="11" width="10.140625" style="2" customWidth="1"/>
    <col min="12" max="12" width="11.85546875" style="2" customWidth="1"/>
    <col min="13" max="14" width="15.85546875" style="2" customWidth="1"/>
    <col min="15" max="16384" width="9.140625" style="2"/>
  </cols>
  <sheetData>
    <row r="1" spans="2:10" x14ac:dyDescent="0.2">
      <c r="B1" s="1" t="s">
        <v>0</v>
      </c>
    </row>
    <row r="3" spans="2:10" s="5" customFormat="1" x14ac:dyDescent="0.2">
      <c r="B3" s="3" t="s">
        <v>24</v>
      </c>
      <c r="C3" s="4"/>
      <c r="D3" s="3"/>
      <c r="E3" s="3"/>
      <c r="F3" s="3"/>
      <c r="G3" s="3"/>
      <c r="H3" s="3"/>
      <c r="I3" s="3"/>
      <c r="J3" s="3"/>
    </row>
    <row r="4" spans="2:10" s="5" customFormat="1" ht="63.75" x14ac:dyDescent="0.2">
      <c r="B4" s="6"/>
      <c r="C4" s="7" t="s">
        <v>2</v>
      </c>
      <c r="D4" s="24" t="s">
        <v>3</v>
      </c>
      <c r="E4" s="24" t="s">
        <v>4</v>
      </c>
      <c r="F4" s="24" t="s">
        <v>5</v>
      </c>
      <c r="G4" s="24" t="s">
        <v>6</v>
      </c>
      <c r="H4" s="24" t="s">
        <v>7</v>
      </c>
      <c r="I4" s="24" t="s">
        <v>8</v>
      </c>
      <c r="J4" s="24" t="s">
        <v>9</v>
      </c>
    </row>
    <row r="5" spans="2:10" x14ac:dyDescent="0.2">
      <c r="B5" s="8"/>
      <c r="C5" s="9"/>
      <c r="D5" s="8"/>
      <c r="E5" s="10"/>
      <c r="F5" s="10"/>
      <c r="G5" s="10"/>
      <c r="H5" s="10"/>
      <c r="I5" s="10"/>
      <c r="J5" s="10"/>
    </row>
    <row r="6" spans="2:10" s="15" customFormat="1" x14ac:dyDescent="0.2">
      <c r="B6" s="11" t="s">
        <v>10</v>
      </c>
      <c r="C6" s="12">
        <v>20.3</v>
      </c>
      <c r="D6" s="13">
        <v>227876</v>
      </c>
      <c r="E6" s="14">
        <v>2685916.4</v>
      </c>
      <c r="F6" s="14">
        <v>-8766.7000000000007</v>
      </c>
      <c r="G6" s="14">
        <v>598088.1</v>
      </c>
      <c r="H6" s="14">
        <f>SUM(C6:G6)</f>
        <v>3503134.0999999996</v>
      </c>
      <c r="I6" s="14">
        <v>0</v>
      </c>
      <c r="J6" s="14">
        <f>SUM(H6:I6)</f>
        <v>3503134.0999999996</v>
      </c>
    </row>
    <row r="7" spans="2:10" s="15" customFormat="1" x14ac:dyDescent="0.2">
      <c r="B7" s="11" t="s">
        <v>11</v>
      </c>
      <c r="C7" s="12">
        <v>0.4</v>
      </c>
      <c r="D7" s="13">
        <v>0</v>
      </c>
      <c r="E7" s="14">
        <v>0</v>
      </c>
      <c r="F7" s="14">
        <v>1</v>
      </c>
      <c r="G7" s="14">
        <v>0</v>
      </c>
      <c r="H7" s="14">
        <f>SUM(C7:G7)</f>
        <v>1.4</v>
      </c>
      <c r="I7" s="14">
        <v>0</v>
      </c>
      <c r="J7" s="14">
        <f>SUM(H7:I7)</f>
        <v>1.4</v>
      </c>
    </row>
    <row r="8" spans="2:10" s="15" customFormat="1" x14ac:dyDescent="0.2">
      <c r="B8" s="11" t="s">
        <v>12</v>
      </c>
      <c r="C8" s="12">
        <v>-0.5</v>
      </c>
      <c r="D8" s="13">
        <v>0</v>
      </c>
      <c r="E8" s="14">
        <v>0</v>
      </c>
      <c r="F8" s="14">
        <v>0</v>
      </c>
      <c r="G8" s="14">
        <v>0</v>
      </c>
      <c r="H8" s="14">
        <f>SUM(C8:G8)</f>
        <v>-0.5</v>
      </c>
      <c r="I8" s="14">
        <v>0</v>
      </c>
      <c r="J8" s="14">
        <f>SUM(H8:I8)</f>
        <v>-0.5</v>
      </c>
    </row>
    <row r="9" spans="2:10" s="15" customFormat="1" x14ac:dyDescent="0.2">
      <c r="B9" s="11"/>
      <c r="C9" s="12"/>
      <c r="D9" s="13"/>
      <c r="E9" s="14"/>
      <c r="F9" s="14"/>
      <c r="G9" s="14"/>
      <c r="H9" s="14"/>
      <c r="I9" s="14"/>
      <c r="J9" s="14"/>
    </row>
    <row r="10" spans="2:10" s="15" customFormat="1" x14ac:dyDescent="0.2">
      <c r="B10" s="11" t="s">
        <v>13</v>
      </c>
      <c r="C10" s="12">
        <v>0</v>
      </c>
      <c r="D10" s="13">
        <v>27211.3</v>
      </c>
      <c r="E10" s="14">
        <v>372263.6</v>
      </c>
      <c r="F10" s="14">
        <v>5637</v>
      </c>
      <c r="G10" s="14">
        <v>0</v>
      </c>
      <c r="H10" s="14">
        <f>SUM(C10:G10)</f>
        <v>405111.89999999997</v>
      </c>
      <c r="I10" s="14">
        <v>1153</v>
      </c>
      <c r="J10" s="14">
        <f>SUM(H10:I10)</f>
        <v>406264.89999999997</v>
      </c>
    </row>
    <row r="11" spans="2:10" s="15" customFormat="1" x14ac:dyDescent="0.2">
      <c r="B11" s="11" t="s">
        <v>14</v>
      </c>
      <c r="C11" s="12">
        <v>0</v>
      </c>
      <c r="D11" s="13">
        <v>-55</v>
      </c>
      <c r="E11" s="14">
        <v>-43000.2</v>
      </c>
      <c r="F11" s="14">
        <v>-99</v>
      </c>
      <c r="G11" s="14">
        <v>43151.199999999997</v>
      </c>
      <c r="H11" s="14">
        <f>SUM(C11:G11)</f>
        <v>-3</v>
      </c>
      <c r="I11" s="14">
        <v>0</v>
      </c>
      <c r="J11" s="14">
        <f>SUM(H11:I11)</f>
        <v>-3</v>
      </c>
    </row>
    <row r="12" spans="2:10" s="15" customFormat="1" x14ac:dyDescent="0.2">
      <c r="B12" s="11" t="s">
        <v>15</v>
      </c>
      <c r="C12" s="12">
        <v>0</v>
      </c>
      <c r="D12" s="13">
        <v>-445</v>
      </c>
      <c r="E12" s="14">
        <v>-1004.3</v>
      </c>
      <c r="F12" s="14">
        <v>2599.9</v>
      </c>
      <c r="G12" s="14">
        <v>0</v>
      </c>
      <c r="H12" s="14">
        <f>SUM(C12:G12)</f>
        <v>1150.6000000000001</v>
      </c>
      <c r="I12" s="14">
        <v>-1153</v>
      </c>
      <c r="J12" s="14">
        <f>SUM(H12:I12)</f>
        <v>-2.3999999999998636</v>
      </c>
    </row>
    <row r="13" spans="2:10" s="15" customFormat="1" x14ac:dyDescent="0.2">
      <c r="B13" s="16"/>
      <c r="C13" s="17"/>
      <c r="D13" s="18"/>
      <c r="E13" s="19"/>
      <c r="F13" s="19"/>
      <c r="G13" s="19"/>
      <c r="H13" s="19"/>
      <c r="I13" s="19"/>
      <c r="J13" s="19"/>
    </row>
    <row r="14" spans="2:10" s="20" customFormat="1" x14ac:dyDescent="0.2">
      <c r="B14" s="25" t="s">
        <v>25</v>
      </c>
      <c r="C14" s="26">
        <f>SUM(C6:C12)</f>
        <v>20.2</v>
      </c>
      <c r="D14" s="26">
        <f t="shared" ref="D14:J14" si="0">SUM(D6:D12)</f>
        <v>254587.3</v>
      </c>
      <c r="E14" s="26">
        <f t="shared" si="0"/>
        <v>3014175.5</v>
      </c>
      <c r="F14" s="26">
        <f t="shared" si="0"/>
        <v>-627.80000000000064</v>
      </c>
      <c r="G14" s="26">
        <f t="shared" si="0"/>
        <v>641239.29999999993</v>
      </c>
      <c r="H14" s="26">
        <f>SUM(H6:H12)</f>
        <v>3909394.4999999995</v>
      </c>
      <c r="I14" s="26">
        <f t="shared" si="0"/>
        <v>0</v>
      </c>
      <c r="J14" s="26">
        <f t="shared" si="0"/>
        <v>3909394.4999999995</v>
      </c>
    </row>
    <row r="17" spans="2:12" s="5" customFormat="1" x14ac:dyDescent="0.2">
      <c r="B17" s="3" t="s">
        <v>22</v>
      </c>
      <c r="C17" s="4"/>
      <c r="D17" s="3"/>
      <c r="E17" s="3"/>
      <c r="F17" s="3"/>
      <c r="G17" s="3"/>
      <c r="H17" s="3"/>
      <c r="I17" s="3"/>
      <c r="J17" s="3"/>
    </row>
    <row r="18" spans="2:12" s="5" customFormat="1" ht="63.75" x14ac:dyDescent="0.2">
      <c r="B18" s="6"/>
      <c r="C18" s="7" t="s">
        <v>2</v>
      </c>
      <c r="D18" s="24" t="s">
        <v>3</v>
      </c>
      <c r="E18" s="24" t="s">
        <v>4</v>
      </c>
      <c r="F18" s="24" t="s">
        <v>5</v>
      </c>
      <c r="G18" s="24" t="s">
        <v>6</v>
      </c>
      <c r="H18" s="24" t="s">
        <v>7</v>
      </c>
      <c r="I18" s="24" t="s">
        <v>8</v>
      </c>
      <c r="J18" s="24" t="s">
        <v>9</v>
      </c>
    </row>
    <row r="19" spans="2:12" x14ac:dyDescent="0.2">
      <c r="B19" s="8"/>
      <c r="C19" s="9"/>
      <c r="D19" s="8"/>
      <c r="E19" s="10"/>
      <c r="F19" s="10"/>
      <c r="G19" s="10"/>
      <c r="H19" s="10"/>
      <c r="I19" s="10"/>
      <c r="J19" s="10"/>
    </row>
    <row r="20" spans="2:12" s="15" customFormat="1" x14ac:dyDescent="0.2">
      <c r="B20" s="11" t="s">
        <v>18</v>
      </c>
      <c r="C20" s="12">
        <v>20.2</v>
      </c>
      <c r="D20" s="13">
        <v>254587.30000000002</v>
      </c>
      <c r="E20" s="14">
        <v>3001800.2000000007</v>
      </c>
      <c r="F20" s="14">
        <v>-627.79999999999995</v>
      </c>
      <c r="G20" s="14">
        <v>641239.29999999993</v>
      </c>
      <c r="H20" s="14">
        <f>SUM(C20:G20)</f>
        <v>3897019.2000000007</v>
      </c>
      <c r="I20" s="14">
        <v>0</v>
      </c>
      <c r="J20" s="14">
        <f>SUM(H20:I20)</f>
        <v>3897019.2000000007</v>
      </c>
    </row>
    <row r="21" spans="2:12" s="15" customFormat="1" x14ac:dyDescent="0.2">
      <c r="B21" s="11" t="s">
        <v>19</v>
      </c>
      <c r="C21" s="12">
        <v>0.30000000000000004</v>
      </c>
      <c r="D21" s="13">
        <v>-42288.799999999996</v>
      </c>
      <c r="E21" s="14">
        <v>25370.600000000002</v>
      </c>
      <c r="F21" s="14">
        <v>5236</v>
      </c>
      <c r="G21" s="14">
        <v>22</v>
      </c>
      <c r="H21" s="14">
        <f t="shared" ref="H21:H27" si="1">SUM(C21:G21)</f>
        <v>-11659.899999999991</v>
      </c>
      <c r="I21" s="14">
        <v>0</v>
      </c>
      <c r="J21" s="14">
        <f t="shared" ref="J21:J27" si="2">SUM(H21:I21)</f>
        <v>-11659.899999999991</v>
      </c>
    </row>
    <row r="22" spans="2:12" s="15" customFormat="1" x14ac:dyDescent="0.2">
      <c r="B22" s="11" t="s">
        <v>11</v>
      </c>
      <c r="C22" s="12">
        <v>4.4999999999999982</v>
      </c>
      <c r="D22" s="13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f t="shared" si="2"/>
        <v>0</v>
      </c>
    </row>
    <row r="23" spans="2:12" s="15" customFormat="1" x14ac:dyDescent="0.2">
      <c r="B23" s="11" t="s">
        <v>12</v>
      </c>
      <c r="C23" s="12">
        <v>-5.7999999999999972</v>
      </c>
      <c r="D23" s="13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f t="shared" si="2"/>
        <v>0</v>
      </c>
    </row>
    <row r="24" spans="2:12" s="15" customFormat="1" x14ac:dyDescent="0.2">
      <c r="B24" s="11"/>
      <c r="C24" s="12"/>
      <c r="D24" s="13"/>
      <c r="E24" s="14"/>
      <c r="F24" s="14"/>
      <c r="G24" s="14"/>
      <c r="H24" s="14"/>
      <c r="I24" s="14"/>
      <c r="J24" s="14"/>
    </row>
    <row r="25" spans="2:12" s="15" customFormat="1" x14ac:dyDescent="0.2">
      <c r="B25" s="11" t="s">
        <v>13</v>
      </c>
      <c r="C25" s="12">
        <v>-0.2</v>
      </c>
      <c r="D25" s="13">
        <v>-9588.5000000000018</v>
      </c>
      <c r="E25" s="14">
        <v>175582.60000000003</v>
      </c>
      <c r="F25" s="14">
        <v>51.599999999999994</v>
      </c>
      <c r="G25" s="14">
        <v>-997</v>
      </c>
      <c r="H25" s="14">
        <f t="shared" si="1"/>
        <v>165048.50000000003</v>
      </c>
      <c r="I25" s="14">
        <v>0</v>
      </c>
      <c r="J25" s="14">
        <f t="shared" si="2"/>
        <v>165048.50000000003</v>
      </c>
    </row>
    <row r="26" spans="2:12" s="15" customFormat="1" x14ac:dyDescent="0.2">
      <c r="B26" s="11" t="s">
        <v>14</v>
      </c>
      <c r="C26" s="12">
        <v>0</v>
      </c>
      <c r="D26" s="13">
        <v>0</v>
      </c>
      <c r="E26" s="14">
        <v>-85252.6</v>
      </c>
      <c r="F26" s="14">
        <v>0</v>
      </c>
      <c r="G26" s="14">
        <v>85243.6</v>
      </c>
      <c r="H26" s="14">
        <f t="shared" si="1"/>
        <v>-9</v>
      </c>
      <c r="I26" s="14">
        <v>0</v>
      </c>
      <c r="J26" s="14">
        <f t="shared" si="2"/>
        <v>-9</v>
      </c>
    </row>
    <row r="27" spans="2:12" s="15" customFormat="1" x14ac:dyDescent="0.2">
      <c r="B27" s="11" t="s">
        <v>15</v>
      </c>
      <c r="C27" s="12">
        <v>0</v>
      </c>
      <c r="D27" s="13">
        <v>849.5</v>
      </c>
      <c r="E27" s="14">
        <v>-1597.8</v>
      </c>
      <c r="F27" s="14">
        <v>763.3</v>
      </c>
      <c r="G27" s="14">
        <v>0</v>
      </c>
      <c r="H27" s="14">
        <f t="shared" si="1"/>
        <v>15</v>
      </c>
      <c r="I27" s="14">
        <v>0</v>
      </c>
      <c r="J27" s="14">
        <f t="shared" si="2"/>
        <v>15</v>
      </c>
    </row>
    <row r="28" spans="2:12" s="15" customFormat="1" ht="6" customHeight="1" x14ac:dyDescent="0.2">
      <c r="B28" s="16"/>
      <c r="C28" s="17"/>
      <c r="D28" s="18"/>
      <c r="E28" s="19"/>
      <c r="F28" s="19"/>
      <c r="G28" s="19"/>
      <c r="H28" s="19"/>
      <c r="I28" s="19"/>
      <c r="J28" s="19"/>
    </row>
    <row r="29" spans="2:12" s="20" customFormat="1" ht="13.5" thickBot="1" x14ac:dyDescent="0.25">
      <c r="B29" s="21" t="s">
        <v>23</v>
      </c>
      <c r="C29" s="22">
        <f>SUM(C20:C27)</f>
        <v>19.000000000000004</v>
      </c>
      <c r="D29" s="22">
        <f t="shared" ref="D29:J29" si="3">SUM(D20:D27)</f>
        <v>203559.50000000003</v>
      </c>
      <c r="E29" s="22">
        <f t="shared" si="3"/>
        <v>3115903.0000000009</v>
      </c>
      <c r="F29" s="22">
        <f t="shared" si="3"/>
        <v>5423.1</v>
      </c>
      <c r="G29" s="22">
        <f t="shared" si="3"/>
        <v>725507.89999999991</v>
      </c>
      <c r="H29" s="22">
        <f t="shared" si="3"/>
        <v>4050413.8000000007</v>
      </c>
      <c r="I29" s="22">
        <f t="shared" si="3"/>
        <v>0</v>
      </c>
      <c r="J29" s="22">
        <f t="shared" si="3"/>
        <v>4050413.8000000007</v>
      </c>
    </row>
    <row r="30" spans="2:12" s="20" customFormat="1" ht="13.5" thickTop="1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2" spans="2:12" x14ac:dyDescent="0.2">
      <c r="B32" s="23" t="s">
        <v>21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1"/>
  <sheetViews>
    <sheetView topLeftCell="A13" workbookViewId="0">
      <selection activeCell="C32" sqref="C32"/>
    </sheetView>
  </sheetViews>
  <sheetFormatPr defaultColWidth="9.140625" defaultRowHeight="12.75" x14ac:dyDescent="0.2"/>
  <cols>
    <col min="1" max="1" width="9.140625" style="2"/>
    <col min="2" max="2" width="64.5703125" style="2" bestFit="1" customWidth="1"/>
    <col min="3" max="3" width="15.85546875" style="2" customWidth="1"/>
    <col min="4" max="5" width="10.5703125" style="2" customWidth="1"/>
    <col min="6" max="6" width="11.85546875" style="2" customWidth="1"/>
    <col min="7" max="7" width="15.140625" style="2" bestFit="1" customWidth="1"/>
    <col min="8" max="8" width="10.85546875" style="2" bestFit="1" customWidth="1"/>
    <col min="9" max="9" width="14.85546875" style="2" bestFit="1" customWidth="1"/>
    <col min="10" max="10" width="10.140625" style="2" customWidth="1"/>
    <col min="11" max="11" width="11.85546875" style="2" customWidth="1"/>
    <col min="12" max="13" width="15.85546875" style="2" customWidth="1"/>
    <col min="14" max="16384" width="9.140625" style="2"/>
  </cols>
  <sheetData>
    <row r="1" spans="2:9" x14ac:dyDescent="0.2">
      <c r="B1" s="1" t="s">
        <v>0</v>
      </c>
    </row>
    <row r="3" spans="2:9" s="5" customFormat="1" x14ac:dyDescent="0.2">
      <c r="B3" s="3" t="s">
        <v>26</v>
      </c>
      <c r="C3" s="4"/>
      <c r="D3" s="3"/>
      <c r="E3" s="3"/>
      <c r="F3" s="3"/>
      <c r="G3" s="3"/>
      <c r="H3" s="3"/>
      <c r="I3" s="3"/>
    </row>
    <row r="4" spans="2:9" s="5" customFormat="1" ht="51" x14ac:dyDescent="0.2">
      <c r="B4" s="6"/>
      <c r="C4" s="7" t="s">
        <v>2</v>
      </c>
      <c r="D4" s="24" t="s">
        <v>27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</row>
    <row r="5" spans="2:9" x14ac:dyDescent="0.2">
      <c r="B5" s="8"/>
      <c r="C5" s="9"/>
      <c r="D5" s="8"/>
      <c r="E5" s="10"/>
      <c r="F5" s="10"/>
      <c r="G5" s="10"/>
      <c r="H5" s="10"/>
      <c r="I5" s="10"/>
    </row>
    <row r="6" spans="2:9" s="15" customFormat="1" x14ac:dyDescent="0.2">
      <c r="B6" s="11" t="s">
        <v>10</v>
      </c>
      <c r="C6" s="12">
        <v>22.1</v>
      </c>
      <c r="D6" s="13">
        <v>2770297.2</v>
      </c>
      <c r="E6" s="14">
        <v>6266.4</v>
      </c>
      <c r="F6" s="14">
        <v>388108.79999999999</v>
      </c>
      <c r="G6" s="14">
        <f>SUM(C6:F6)</f>
        <v>3164694.5</v>
      </c>
      <c r="H6" s="14">
        <v>0</v>
      </c>
      <c r="I6" s="14">
        <f>SUM(G6:H6)</f>
        <v>3164694.5</v>
      </c>
    </row>
    <row r="7" spans="2:9" s="15" customFormat="1" x14ac:dyDescent="0.2">
      <c r="B7" s="11" t="s">
        <v>11</v>
      </c>
      <c r="C7" s="12">
        <v>0.3</v>
      </c>
      <c r="D7" s="13">
        <v>0</v>
      </c>
      <c r="E7" s="14">
        <v>0</v>
      </c>
      <c r="F7" s="14">
        <v>0</v>
      </c>
      <c r="G7" s="14">
        <f t="shared" ref="G7:G8" si="0">SUM(C7:F7)</f>
        <v>0.3</v>
      </c>
      <c r="H7" s="14">
        <v>0</v>
      </c>
      <c r="I7" s="14">
        <f>SUM(G7:H7)</f>
        <v>0.3</v>
      </c>
    </row>
    <row r="8" spans="2:9" s="15" customFormat="1" x14ac:dyDescent="0.2">
      <c r="B8" s="11" t="s">
        <v>12</v>
      </c>
      <c r="C8" s="12">
        <v>-0.8</v>
      </c>
      <c r="D8" s="13">
        <v>0</v>
      </c>
      <c r="E8" s="14">
        <v>0</v>
      </c>
      <c r="F8" s="14">
        <v>0</v>
      </c>
      <c r="G8" s="14">
        <f t="shared" si="0"/>
        <v>-0.8</v>
      </c>
      <c r="H8" s="14">
        <v>0</v>
      </c>
      <c r="I8" s="14">
        <f>SUM(G8:H8)</f>
        <v>-0.8</v>
      </c>
    </row>
    <row r="9" spans="2:9" s="15" customFormat="1" x14ac:dyDescent="0.2">
      <c r="B9" s="11"/>
      <c r="C9" s="12"/>
      <c r="D9" s="13"/>
      <c r="E9" s="14"/>
      <c r="F9" s="14"/>
      <c r="G9" s="14"/>
      <c r="H9" s="14"/>
      <c r="I9" s="14"/>
    </row>
    <row r="10" spans="2:9" s="15" customFormat="1" x14ac:dyDescent="0.2">
      <c r="B10" s="11" t="s">
        <v>13</v>
      </c>
      <c r="C10" s="12">
        <v>-0.1</v>
      </c>
      <c r="D10" s="13">
        <v>128261.2</v>
      </c>
      <c r="E10" s="14">
        <v>-619.5</v>
      </c>
      <c r="F10" s="14">
        <v>-9.1</v>
      </c>
      <c r="G10" s="14">
        <f t="shared" ref="G10:G12" si="1">SUM(C10:F10)</f>
        <v>127632.49999999999</v>
      </c>
      <c r="H10" s="14">
        <v>0</v>
      </c>
      <c r="I10" s="14">
        <f>SUM(G10:H10)</f>
        <v>127632.49999999999</v>
      </c>
    </row>
    <row r="11" spans="2:9" s="15" customFormat="1" x14ac:dyDescent="0.2">
      <c r="B11" s="11" t="s">
        <v>14</v>
      </c>
      <c r="C11" s="12">
        <v>0</v>
      </c>
      <c r="D11" s="13">
        <v>-57335.700000000004</v>
      </c>
      <c r="E11" s="14">
        <v>0</v>
      </c>
      <c r="F11" s="14">
        <v>56226.400000000001</v>
      </c>
      <c r="G11" s="14">
        <f t="shared" si="1"/>
        <v>-1109.3000000000029</v>
      </c>
      <c r="H11" s="14">
        <v>0</v>
      </c>
      <c r="I11" s="14">
        <f>SUM(G11:H11)</f>
        <v>-1109.3000000000029</v>
      </c>
    </row>
    <row r="12" spans="2:9" s="15" customFormat="1" x14ac:dyDescent="0.2">
      <c r="B12" s="11" t="s">
        <v>15</v>
      </c>
      <c r="C12" s="12">
        <v>0</v>
      </c>
      <c r="D12" s="13">
        <v>-459.7</v>
      </c>
      <c r="E12" s="14">
        <v>19.399999999999999</v>
      </c>
      <c r="F12" s="14">
        <v>0</v>
      </c>
      <c r="G12" s="14">
        <f t="shared" si="1"/>
        <v>-440.3</v>
      </c>
      <c r="H12" s="14">
        <v>0</v>
      </c>
      <c r="I12" s="14">
        <f>SUM(G12:H12)</f>
        <v>-440.3</v>
      </c>
    </row>
    <row r="13" spans="2:9" s="15" customFormat="1" x14ac:dyDescent="0.2">
      <c r="B13" s="16"/>
      <c r="C13" s="17"/>
      <c r="D13" s="18"/>
      <c r="E13" s="19"/>
      <c r="F13" s="19"/>
      <c r="G13" s="19"/>
      <c r="H13" s="19"/>
      <c r="I13" s="19"/>
    </row>
    <row r="14" spans="2:9" s="20" customFormat="1" x14ac:dyDescent="0.2">
      <c r="B14" s="25" t="s">
        <v>28</v>
      </c>
      <c r="C14" s="26">
        <f>SUM(C6:C12)</f>
        <v>21.5</v>
      </c>
      <c r="D14" s="26">
        <f t="shared" ref="D14:I14" si="2">SUM(D6:D12)</f>
        <v>2840763</v>
      </c>
      <c r="E14" s="26">
        <f t="shared" si="2"/>
        <v>5666.2999999999993</v>
      </c>
      <c r="F14" s="26">
        <f t="shared" si="2"/>
        <v>444326.10000000003</v>
      </c>
      <c r="G14" s="26">
        <f>SUM(G6:G12)</f>
        <v>3290776.9000000004</v>
      </c>
      <c r="H14" s="26">
        <f t="shared" si="2"/>
        <v>0</v>
      </c>
      <c r="I14" s="26">
        <f t="shared" si="2"/>
        <v>3290776.9000000004</v>
      </c>
    </row>
    <row r="17" spans="2:11" s="5" customFormat="1" x14ac:dyDescent="0.2">
      <c r="B17" s="3" t="s">
        <v>24</v>
      </c>
      <c r="C17" s="4"/>
      <c r="D17" s="3"/>
      <c r="E17" s="3"/>
      <c r="F17" s="3"/>
      <c r="G17" s="3"/>
      <c r="H17" s="3"/>
      <c r="I17" s="3"/>
    </row>
    <row r="18" spans="2:11" s="5" customFormat="1" ht="51" x14ac:dyDescent="0.2">
      <c r="B18" s="6"/>
      <c r="C18" s="7" t="s">
        <v>2</v>
      </c>
      <c r="D18" s="24" t="s">
        <v>27</v>
      </c>
      <c r="E18" s="24" t="s">
        <v>5</v>
      </c>
      <c r="F18" s="24" t="s">
        <v>6</v>
      </c>
      <c r="G18" s="24" t="s">
        <v>7</v>
      </c>
      <c r="H18" s="24" t="s">
        <v>8</v>
      </c>
      <c r="I18" s="24" t="s">
        <v>9</v>
      </c>
    </row>
    <row r="19" spans="2:11" x14ac:dyDescent="0.2">
      <c r="B19" s="8"/>
      <c r="C19" s="9"/>
      <c r="D19" s="8"/>
      <c r="E19" s="10"/>
      <c r="F19" s="10"/>
      <c r="G19" s="10"/>
      <c r="H19" s="10"/>
      <c r="I19" s="10"/>
    </row>
    <row r="20" spans="2:11" s="15" customFormat="1" x14ac:dyDescent="0.2">
      <c r="B20" s="11" t="s">
        <v>10</v>
      </c>
      <c r="C20" s="12">
        <v>20.3</v>
      </c>
      <c r="D20" s="13">
        <v>2913792.4</v>
      </c>
      <c r="E20" s="14">
        <v>-8766.7000000000007</v>
      </c>
      <c r="F20" s="14">
        <v>598088.1</v>
      </c>
      <c r="G20" s="14">
        <f>SUM(C20:F20)</f>
        <v>3503134.0999999996</v>
      </c>
      <c r="H20" s="14">
        <v>0</v>
      </c>
      <c r="I20" s="14">
        <f>SUM(G20:H20)</f>
        <v>3503134.0999999996</v>
      </c>
    </row>
    <row r="21" spans="2:11" s="15" customFormat="1" x14ac:dyDescent="0.2">
      <c r="B21" s="11" t="s">
        <v>11</v>
      </c>
      <c r="C21" s="12">
        <v>0.4</v>
      </c>
      <c r="D21" s="13">
        <v>0</v>
      </c>
      <c r="E21" s="14">
        <v>1</v>
      </c>
      <c r="F21" s="14">
        <v>0</v>
      </c>
      <c r="G21" s="14">
        <f t="shared" ref="G21:G22" si="3">SUM(C21:F21)</f>
        <v>1.4</v>
      </c>
      <c r="H21" s="14">
        <v>0</v>
      </c>
      <c r="I21" s="14">
        <f>SUM(G21:H21)</f>
        <v>1.4</v>
      </c>
    </row>
    <row r="22" spans="2:11" s="15" customFormat="1" x14ac:dyDescent="0.2">
      <c r="B22" s="11" t="s">
        <v>12</v>
      </c>
      <c r="C22" s="12">
        <v>-0.5</v>
      </c>
      <c r="D22" s="13">
        <v>0</v>
      </c>
      <c r="E22" s="14">
        <v>0</v>
      </c>
      <c r="F22" s="14">
        <v>0</v>
      </c>
      <c r="G22" s="14">
        <f t="shared" si="3"/>
        <v>-0.5</v>
      </c>
      <c r="H22" s="14">
        <v>0</v>
      </c>
      <c r="I22" s="14">
        <f>SUM(G22:H22)</f>
        <v>-0.5</v>
      </c>
    </row>
    <row r="23" spans="2:11" s="15" customFormat="1" x14ac:dyDescent="0.2">
      <c r="B23" s="11"/>
      <c r="C23" s="12"/>
      <c r="D23" s="13"/>
      <c r="E23" s="14"/>
      <c r="F23" s="14"/>
      <c r="G23" s="14"/>
      <c r="H23" s="14"/>
      <c r="I23" s="14"/>
    </row>
    <row r="24" spans="2:11" s="15" customFormat="1" x14ac:dyDescent="0.2">
      <c r="B24" s="11" t="s">
        <v>13</v>
      </c>
      <c r="C24" s="12">
        <v>0</v>
      </c>
      <c r="D24" s="13">
        <v>399474.9</v>
      </c>
      <c r="E24" s="14">
        <v>5637</v>
      </c>
      <c r="F24" s="14">
        <v>0</v>
      </c>
      <c r="G24" s="14">
        <f t="shared" ref="G24:G26" si="4">SUM(C24:F24)</f>
        <v>405111.9</v>
      </c>
      <c r="H24" s="14">
        <v>1153</v>
      </c>
      <c r="I24" s="14">
        <f>SUM(G24:H24)</f>
        <v>406264.9</v>
      </c>
    </row>
    <row r="25" spans="2:11" s="15" customFormat="1" x14ac:dyDescent="0.2">
      <c r="B25" s="11" t="s">
        <v>14</v>
      </c>
      <c r="C25" s="12">
        <v>0</v>
      </c>
      <c r="D25" s="13">
        <v>-43055.199999999997</v>
      </c>
      <c r="E25" s="14">
        <v>-99</v>
      </c>
      <c r="F25" s="14">
        <v>43151.199999999997</v>
      </c>
      <c r="G25" s="14">
        <f t="shared" si="4"/>
        <v>-3</v>
      </c>
      <c r="H25" s="14">
        <v>0</v>
      </c>
      <c r="I25" s="14">
        <f>SUM(G25:H25)</f>
        <v>-3</v>
      </c>
    </row>
    <row r="26" spans="2:11" s="15" customFormat="1" x14ac:dyDescent="0.2">
      <c r="B26" s="11" t="s">
        <v>15</v>
      </c>
      <c r="C26" s="12">
        <v>0</v>
      </c>
      <c r="D26" s="13">
        <f>-445-1004.3</f>
        <v>-1449.3</v>
      </c>
      <c r="E26" s="14">
        <v>2599.9</v>
      </c>
      <c r="F26" s="14">
        <v>0</v>
      </c>
      <c r="G26" s="14">
        <f t="shared" si="4"/>
        <v>1150.6000000000001</v>
      </c>
      <c r="H26" s="14">
        <v>-1153</v>
      </c>
      <c r="I26" s="14">
        <f>SUM(G26:H26)</f>
        <v>-2.3999999999998636</v>
      </c>
    </row>
    <row r="27" spans="2:11" s="15" customFormat="1" ht="6" customHeight="1" x14ac:dyDescent="0.2">
      <c r="B27" s="16"/>
      <c r="C27" s="17"/>
      <c r="D27" s="18"/>
      <c r="E27" s="19"/>
      <c r="F27" s="19"/>
      <c r="G27" s="19"/>
      <c r="H27" s="19"/>
      <c r="I27" s="19"/>
    </row>
    <row r="28" spans="2:11" s="20" customFormat="1" ht="13.5" thickBot="1" x14ac:dyDescent="0.25">
      <c r="B28" s="21" t="s">
        <v>25</v>
      </c>
      <c r="C28" s="22">
        <f>SUM(C20:C26)</f>
        <v>20.2</v>
      </c>
      <c r="D28" s="22">
        <f t="shared" ref="D28:I28" si="5">SUM(D20:D26)</f>
        <v>3268762.8</v>
      </c>
      <c r="E28" s="22">
        <f t="shared" si="5"/>
        <v>-627.80000000000064</v>
      </c>
      <c r="F28" s="22">
        <f t="shared" si="5"/>
        <v>641239.29999999993</v>
      </c>
      <c r="G28" s="22">
        <f t="shared" si="5"/>
        <v>3909394.4999999995</v>
      </c>
      <c r="H28" s="22">
        <f t="shared" si="5"/>
        <v>0</v>
      </c>
      <c r="I28" s="22">
        <f t="shared" si="5"/>
        <v>3909394.4999999995</v>
      </c>
    </row>
    <row r="29" spans="2:11" s="20" customFormat="1" ht="13.5" thickTop="1" x14ac:dyDescent="0.2">
      <c r="B29" s="2"/>
      <c r="C29" s="2"/>
      <c r="D29" s="2"/>
      <c r="E29" s="2"/>
      <c r="F29" s="2"/>
      <c r="G29" s="2"/>
      <c r="H29" s="2"/>
      <c r="I29" s="2"/>
      <c r="J29" s="2"/>
      <c r="K29" s="2"/>
    </row>
    <row r="31" spans="2:11" x14ac:dyDescent="0.2">
      <c r="B31" s="23" t="s">
        <v>21</v>
      </c>
    </row>
  </sheetData>
  <pageMargins left="0.7" right="0.7" top="0.75" bottom="0.75" header="0.3" footer="0.3"/>
  <drawing r:id="rId1"/>
</worksheet>
</file>

<file path=customXML/_rels/item5.xml.rels>&#65279;<?xml version="1.0" encoding="utf-8"?><Relationships xmlns="http://schemas.openxmlformats.org/package/2006/relationships"><Relationship Type="http://schemas.openxmlformats.org/officeDocument/2006/relationships/customXmlProps" Target="/customXML/itemProps5.xml" Id="Rd3c4172d526e4b2384ade4b889302c76" /></Relationships>
</file>

<file path=customXML/item5.xml><?xml version="1.0" encoding="utf-8"?>
<metadata xmlns="http://www.objective.com/ecm/document/metadata/53D26341A57B383EE0540010E0463CCA" version="1.0.0">
  <systemFields>
    <field name="Objective-Id">
      <value order="0">A51084743</value>
    </field>
    <field name="Objective-Title">
      <value order="0">Statistics - 2024 AFS Table - Aggregate Statement of Change of Equity</value>
    </field>
    <field name="Objective-Description">
      <value order="0"/>
    </field>
    <field name="Objective-CreationStamp">
      <value order="0">2024-11-26T11:35:01Z</value>
    </field>
    <field name="Objective-IsApproved">
      <value order="0">false</value>
    </field>
    <field name="Objective-IsPublished">
      <value order="0">true</value>
    </field>
    <field name="Objective-DatePublished">
      <value order="0">2024-11-26T11:35:04Z</value>
    </field>
    <field name="Objective-ModificationStamp">
      <value order="0">2024-11-26T11:35:05Z</value>
    </field>
    <field name="Objective-Owner">
      <value order="0">Gregory, Nigel N (U416699)</value>
    </field>
    <field name="Objective-Path">
      <value order="0">Objective Global Folder:Scottish Housing Regulator File Plan:Sector Analysis and Statistics:Analysis and Statistics:Published Reports: Part 3: 2024-2029</value>
    </field>
    <field name="Objective-Parent">
      <value order="0">Published Reports: Part 3: 2024-2029</value>
    </field>
    <field name="Objective-State">
      <value order="0">Published</value>
    </field>
    <field name="Objective-VersionId">
      <value order="0">vA76874358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PROJ/125015</value>
    </field>
    <field name="Objective-Classification">
      <value order="0">OFFICIAL</value>
    </field>
    <field name="Objective-Caveats">
      <value order="0">Caveat for access to Scottish Housing Regulator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5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16DCCA3234C4BB639C78E3D9B7307" ma:contentTypeVersion="8" ma:contentTypeDescription="Create a new document." ma:contentTypeScope="" ma:versionID="857ea131eb7ad0be9bdf8eef2917540e">
  <xsd:schema xmlns:xsd="http://www.w3.org/2001/XMLSchema" xmlns:xs="http://www.w3.org/2001/XMLSchema" xmlns:p="http://schemas.microsoft.com/office/2006/metadata/properties" xmlns:ns2="7143f683-8af6-47d7-b513-960a300f14d2" xmlns:ns3="3dcff094-4920-4a44-950f-401b9b960dd2" targetNamespace="http://schemas.microsoft.com/office/2006/metadata/properties" ma:root="true" ma:fieldsID="137f4f220ff59a43fbac4aa9e04d07c8" ns2:_="" ns3:_="">
    <xsd:import namespace="7143f683-8af6-47d7-b513-960a300f14d2"/>
    <xsd:import namespace="3dcff094-4920-4a44-950f-401b9b960d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43f683-8af6-47d7-b513-960a300f14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cff094-4920-4a44-950f-401b9b960dd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2.xml><?xml version="1.0" encoding="utf-8"?>
<ds:datastoreItem xmlns:ds="http://schemas.openxmlformats.org/officeDocument/2006/customXml" ds:itemID="{47C504EB-B3D4-4664-A475-95CE452B416D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3dcff094-4920-4a44-950f-401b9b960dd2"/>
    <ds:schemaRef ds:uri="http://www.w3.org/XML/1998/namespace"/>
    <ds:schemaRef ds:uri="http://purl.org/dc/terms/"/>
    <ds:schemaRef ds:uri="7143f683-8af6-47d7-b513-960a300f14d2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492C625-0E60-457B-B671-1EC6A38E2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43f683-8af6-47d7-b513-960a300f14d2"/>
    <ds:schemaRef ds:uri="3dcff094-4920-4a44-950f-401b9b960d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DD57DB7-43A8-4A5C-BA00-1D10AC2232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2023-24</vt:lpstr>
      <vt:lpstr>2022-23</vt:lpstr>
      <vt:lpstr>2021-22</vt:lpstr>
      <vt:lpstr>2020-21</vt:lpstr>
      <vt:lpstr>2019-20</vt:lpstr>
    </vt:vector>
  </TitlesOfParts>
  <Manager/>
  <Company>Scottish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u441084</dc:creator>
  <cp:keywords/>
  <dc:description/>
  <cp:lastModifiedBy>Nigel Gregory</cp:lastModifiedBy>
  <cp:revision/>
  <dcterms:created xsi:type="dcterms:W3CDTF">2016-11-28T10:37:27Z</dcterms:created>
  <dcterms:modified xsi:type="dcterms:W3CDTF">2024-11-01T10:30:11Z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A51084743</vt:lpwstr>
  </property>
  <property fmtid="{D5CDD505-2E9C-101B-9397-08002B2CF9AE}" pid="4" name="Objective-Title">
    <vt:lpwstr>Statistics - 2024 AFS Table - Aggregate Statement of Change of Equity</vt:lpwstr>
  </property>
  <property fmtid="{D5CDD505-2E9C-101B-9397-08002B2CF9AE}" pid="5" name="Objective-Comment">
    <vt:lpwstr/>
  </property>
  <property fmtid="{D5CDD505-2E9C-101B-9397-08002B2CF9AE}" pid="6" name="Objective-CreationStamp">
    <vt:filetime>2024-11-26T11:35:01Z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2024-11-26T11:35:04Z</vt:filetime>
  </property>
  <property fmtid="{D5CDD505-2E9C-101B-9397-08002B2CF9AE}" pid="10" name="Objective-ModificationStamp">
    <vt:filetime>2024-11-26T11:35:05Z</vt:filetime>
  </property>
  <property fmtid="{D5CDD505-2E9C-101B-9397-08002B2CF9AE}" pid="11" name="Objective-Owner">
    <vt:lpwstr>Gregory, Nigel N (U416699)</vt:lpwstr>
  </property>
  <property fmtid="{D5CDD505-2E9C-101B-9397-08002B2CF9AE}" pid="12" name="Objective-Path">
    <vt:lpwstr>Objective Global Folder:Scottish Housing Regulator File Plan:Sector Analysis and Statistics:Analysis and Statistics:Published Reports: Part 3: 2024-2029</vt:lpwstr>
  </property>
  <property fmtid="{D5CDD505-2E9C-101B-9397-08002B2CF9AE}" pid="13" name="Objective-Parent">
    <vt:lpwstr>Published Reports: Part 3: 2024-2029</vt:lpwstr>
  </property>
  <property fmtid="{D5CDD505-2E9C-101B-9397-08002B2CF9AE}" pid="14" name="Objective-State">
    <vt:lpwstr>Published</vt:lpwstr>
  </property>
  <property fmtid="{D5CDD505-2E9C-101B-9397-08002B2CF9AE}" pid="15" name="Objective-Version">
    <vt:lpwstr>1.0</vt:lpwstr>
  </property>
  <property fmtid="{D5CDD505-2E9C-101B-9397-08002B2CF9AE}" pid="16" name="Objective-VersionNumber">
    <vt:r8>1</vt:r8>
  </property>
  <property fmtid="{D5CDD505-2E9C-101B-9397-08002B2CF9AE}" pid="17" name="Objective-VersionComment">
    <vt:lpwstr/>
  </property>
  <property fmtid="{D5CDD505-2E9C-101B-9397-08002B2CF9AE}" pid="18" name="Objective-FileNumber">
    <vt:lpwstr>PROJ/125015</vt:lpwstr>
  </property>
  <property fmtid="{D5CDD505-2E9C-101B-9397-08002B2CF9AE}" pid="19" name="Objective-Classification">
    <vt:lpwstr>OFFICIAL</vt:lpwstr>
  </property>
  <property fmtid="{D5CDD505-2E9C-101B-9397-08002B2CF9AE}" pid="20" name="Objective-Caveats">
    <vt:lpwstr>Caveat for access to Scottish Housing Regulator</vt:lpwstr>
  </property>
  <property fmtid="{D5CDD505-2E9C-101B-9397-08002B2CF9AE}" pid="21" name="Objective-Date of Original [system]">
    <vt:lpwstr/>
  </property>
  <property fmtid="{D5CDD505-2E9C-101B-9397-08002B2CF9AE}" pid="22" name="Objective-Date Received [system]">
    <vt:lpwstr/>
  </property>
  <property fmtid="{D5CDD505-2E9C-101B-9397-08002B2CF9AE}" pid="23" name="Objective-SG Web Publication - Category [system]">
    <vt:lpwstr/>
  </property>
  <property fmtid="{D5CDD505-2E9C-101B-9397-08002B2CF9AE}" pid="24" name="Objective-SG Web Publication - Category 2 Classification [system]">
    <vt:lpwstr/>
  </property>
  <property fmtid="{D5CDD505-2E9C-101B-9397-08002B2CF9AE}" pid="25" name="Objective-Description">
    <vt:lpwstr/>
  </property>
  <property fmtid="{D5CDD505-2E9C-101B-9397-08002B2CF9AE}" pid="26" name="Objective-VersionId">
    <vt:lpwstr>vA76874358</vt:lpwstr>
  </property>
  <property fmtid="{D5CDD505-2E9C-101B-9397-08002B2CF9AE}" pid="27" name="Objective-Connect Creator">
    <vt:lpwstr/>
  </property>
  <property fmtid="{D5CDD505-2E9C-101B-9397-08002B2CF9AE}" pid="28" name="Objective-Date Received">
    <vt:lpwstr/>
  </property>
  <property fmtid="{D5CDD505-2E9C-101B-9397-08002B2CF9AE}" pid="29" name="Objective-Date of Original">
    <vt:lpwstr/>
  </property>
  <property fmtid="{D5CDD505-2E9C-101B-9397-08002B2CF9AE}" pid="30" name="Objective-SG Web Publication - Category">
    <vt:lpwstr/>
  </property>
  <property fmtid="{D5CDD505-2E9C-101B-9397-08002B2CF9AE}" pid="31" name="Objective-SG Web Publication - Category 2 Classification">
    <vt:lpwstr/>
  </property>
  <property fmtid="{D5CDD505-2E9C-101B-9397-08002B2CF9AE}" pid="32" name="Objective-Connect Creator [system]">
    <vt:lpwstr/>
  </property>
  <property fmtid="{D5CDD505-2E9C-101B-9397-08002B2CF9AE}" pid="33" name="ContentTypeId">
    <vt:lpwstr>0x01010028316DCCA3234C4BB639C78E3D9B7307</vt:lpwstr>
  </property>
  <property fmtid="{D5CDD505-2E9C-101B-9397-08002B2CF9AE}" pid="34" name="Objective-Required Redaction">
    <vt:lpwstr/>
  </property>
  <property fmtid="{D5CDD505-2E9C-101B-9397-08002B2CF9AE}" pid="35" name="Order">
    <vt:r8>66200</vt:r8>
  </property>
  <property fmtid="{D5CDD505-2E9C-101B-9397-08002B2CF9AE}" pid="36" name="ComplianceAssetId">
    <vt:lpwstr/>
  </property>
  <property fmtid="{D5CDD505-2E9C-101B-9397-08002B2CF9AE}" pid="37" name="_ExtendedDescription">
    <vt:lpwstr/>
  </property>
  <property fmtid="{D5CDD505-2E9C-101B-9397-08002B2CF9AE}" pid="38" name="TriggerFlowInfo">
    <vt:lpwstr/>
  </property>
</Properties>
</file>