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416699\Objective\Director\Cache\erdm.scotland.gov.uk 8443 uA7593\A51084742\"/>
    </mc:Choice>
  </mc:AlternateContent>
  <xr:revisionPtr revIDLastSave="0" documentId="13_ncr:1_{DFD1F71A-C8ED-4793-9647-988ADC0B0B4A}" xr6:coauthVersionLast="47" xr6:coauthVersionMax="47" xr10:uidLastSave="{00000000-0000-0000-0000-000000000000}"/>
  <bookViews>
    <workbookView xWindow="-120" yWindow="-120" windowWidth="29040" windowHeight="15840" xr2:uid="{00000000-000D-0000-FFFF-FFFF00000000}"/>
  </bookViews>
  <sheets>
    <sheet name="2023-24" sheetId="10" r:id="rId1"/>
    <sheet name="2022-23" sheetId="9" r:id="rId2"/>
    <sheet name="2021-22" sheetId="8" r:id="rId3"/>
    <sheet name="2020-21" sheetId="7" r:id="rId4"/>
    <sheet name="2019-20"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0" l="1"/>
  <c r="C19" i="10"/>
  <c r="C33" i="10" s="1"/>
  <c r="C37" i="10" s="1"/>
  <c r="F31" i="10" l="1"/>
  <c r="E31" i="10"/>
  <c r="F19" i="10"/>
  <c r="F33" i="10" s="1"/>
  <c r="F37" i="10" s="1"/>
  <c r="E19" i="10"/>
  <c r="E33" i="10" s="1"/>
  <c r="E37" i="10" s="1"/>
  <c r="E31" i="9"/>
  <c r="C31" i="9"/>
  <c r="E19" i="9"/>
  <c r="E33" i="9" s="1"/>
  <c r="E37" i="9" s="1"/>
  <c r="C19" i="9"/>
  <c r="C31" i="8"/>
  <c r="C19" i="8"/>
  <c r="E31" i="8"/>
  <c r="E19" i="8"/>
  <c r="E33" i="8" s="1"/>
  <c r="E37" i="8" s="1"/>
  <c r="C33" i="9" l="1"/>
  <c r="C37" i="9" s="1"/>
  <c r="C33" i="8"/>
  <c r="C37" i="8" s="1"/>
  <c r="C31" i="6"/>
  <c r="C19" i="6"/>
  <c r="C33" i="6" l="1"/>
  <c r="C36" i="6" s="1"/>
</calcChain>
</file>

<file path=xl/sharedStrings.xml><?xml version="1.0" encoding="utf-8"?>
<sst xmlns="http://schemas.openxmlformats.org/spreadsheetml/2006/main" count="188" uniqueCount="37">
  <si>
    <t>Aggregate Statement of Cash Flow</t>
  </si>
  <si>
    <t>2021/22</t>
  </si>
  <si>
    <t>2020/21</t>
  </si>
  <si>
    <t>2019/20</t>
  </si>
  <si>
    <t>2018/19</t>
  </si>
  <si>
    <t>2017/18</t>
  </si>
  <si>
    <t>2016/17</t>
  </si>
  <si>
    <t>£'000s</t>
  </si>
  <si>
    <t>Net cash inflow / (outflow) from operating activities</t>
  </si>
  <si>
    <t>Tax (paid) / refunded</t>
  </si>
  <si>
    <t>Cash flow from investing activities</t>
  </si>
  <si>
    <t>Acquisition and construction of properties</t>
  </si>
  <si>
    <t>Purchase of other non current assets</t>
  </si>
  <si>
    <t>Sales of properties</t>
  </si>
  <si>
    <t>Sales of other non current assets</t>
  </si>
  <si>
    <t>Capital Grants received</t>
  </si>
  <si>
    <t>Capital Grants repaid</t>
  </si>
  <si>
    <t>Interest received</t>
  </si>
  <si>
    <t>Net cash inflow / (outflow) from investing</t>
  </si>
  <si>
    <t>Cash flow from financing activities</t>
  </si>
  <si>
    <t>Interest paid</t>
  </si>
  <si>
    <t>Interest element of finance lease rental payment</t>
  </si>
  <si>
    <t>Share capital received/(repaid)</t>
  </si>
  <si>
    <t>Funding drawn down</t>
  </si>
  <si>
    <t>Funding repaid</t>
  </si>
  <si>
    <t>Early repayment and associated charges</t>
  </si>
  <si>
    <t>Capital element of finance lease rental payments</t>
  </si>
  <si>
    <t>Withdrawal from deposits</t>
  </si>
  <si>
    <t>Net cash inflow / (outflow) from financing</t>
  </si>
  <si>
    <t>Net change in cash and cash equivalents</t>
  </si>
  <si>
    <t>Cash and cash equivalents at the beginning of the year</t>
  </si>
  <si>
    <t>Opening balance adjustments</t>
  </si>
  <si>
    <t>Cash and cash equivalents at the end of the year</t>
  </si>
  <si>
    <t>Source: Scottish Housing Regulator Audited Financial Statements Return</t>
  </si>
  <si>
    <t>2015/16</t>
  </si>
  <si>
    <t>2022/23</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</si>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</sst>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Red]\(#,##0.0\)"/>
    <numFmt numFmtId="165" formatCode="#,##0;[Red]\(#,##0\)"/>
  </numFmts>
  <fonts count="7" x14ac:knownFonts="1">
    <font>
      <sz val="11"/>
      <color theme="1"/>
      <name val="Calibri"/>
      <family val="2"/>
      <scheme val="minor"/>
    </font>
    <font>
      <sz val="10"/>
      <color theme="1"/>
      <name val="Arial"/>
      <family val="2"/>
    </font>
    <font>
      <b/>
      <sz val="10"/>
      <color theme="1"/>
      <name val="Arial"/>
      <family val="2"/>
    </font>
    <font>
      <b/>
      <sz val="10"/>
      <color theme="0"/>
      <name val="Arial"/>
      <family val="2"/>
    </font>
    <font>
      <b/>
      <sz val="10"/>
      <name val="Arial"/>
      <family val="2"/>
    </font>
    <font>
      <b/>
      <u/>
      <sz val="10"/>
      <color theme="1"/>
      <name val="Arial"/>
      <family val="2"/>
    </font>
    <font>
      <sz val="10"/>
      <color rgb="FFFF0000"/>
      <name val="Arial"/>
      <family val="2"/>
    </font>
  </fonts>
  <fills count="3">
    <fill>
      <patternFill patternType="none"/>
    </fill>
    <fill>
      <patternFill patternType="gray125"/>
    </fill>
    <fill>
      <patternFill patternType="solid">
        <fgColor rgb="FFB7274C"/>
        <bgColor indexed="64"/>
      </patternFill>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s>
  <cellStyleXfs count="2">
    <xf numFmtId="0" fontId="0" fillId="0" borderId="0"/>
    <xf numFmtId="0" fontId="1" fillId="0" borderId="0"/>
  </cellStyleXfs>
  <cellXfs count="36">
    <xf numFmtId="0" fontId="0" fillId="0" borderId="0" xfId="0"/>
    <xf numFmtId="0" fontId="2" fillId="0" borderId="0" xfId="1" applyFont="1"/>
    <xf numFmtId="0" fontId="1" fillId="0" borderId="0" xfId="1"/>
    <xf numFmtId="0" fontId="3" fillId="2" borderId="1" xfId="1" applyFont="1" applyFill="1" applyBorder="1"/>
    <xf numFmtId="0" fontId="3" fillId="2" borderId="2" xfId="1" quotePrefix="1" applyFont="1" applyFill="1" applyBorder="1" applyAlignment="1">
      <alignment horizontal="center"/>
    </xf>
    <xf numFmtId="0" fontId="3" fillId="0" borderId="0" xfId="1" applyFont="1"/>
    <xf numFmtId="0" fontId="3" fillId="2" borderId="3" xfId="1" applyFont="1" applyFill="1" applyBorder="1"/>
    <xf numFmtId="0" fontId="3" fillId="2" borderId="0" xfId="1" applyFont="1" applyFill="1" applyAlignment="1">
      <alignment horizontal="center"/>
    </xf>
    <xf numFmtId="0" fontId="1" fillId="0" borderId="1" xfId="1" applyBorder="1"/>
    <xf numFmtId="0" fontId="1" fillId="0" borderId="2" xfId="1" applyBorder="1"/>
    <xf numFmtId="164" fontId="1" fillId="0" borderId="3" xfId="1" applyNumberFormat="1" applyBorder="1"/>
    <xf numFmtId="165" fontId="1" fillId="0" borderId="0" xfId="1" applyNumberFormat="1"/>
    <xf numFmtId="165" fontId="1" fillId="0" borderId="3" xfId="1" applyNumberFormat="1" applyBorder="1"/>
    <xf numFmtId="164" fontId="1" fillId="0" borderId="0" xfId="1" applyNumberFormat="1"/>
    <xf numFmtId="164" fontId="1" fillId="0" borderId="5" xfId="1" applyNumberFormat="1" applyBorder="1"/>
    <xf numFmtId="165" fontId="1" fillId="0" borderId="6" xfId="1" applyNumberFormat="1" applyBorder="1"/>
    <xf numFmtId="165" fontId="1" fillId="0" borderId="5" xfId="1" applyNumberFormat="1" applyBorder="1"/>
    <xf numFmtId="164" fontId="2" fillId="0" borderId="0" xfId="1" applyNumberFormat="1" applyFont="1"/>
    <xf numFmtId="0" fontId="4" fillId="0" borderId="0" xfId="1" applyFont="1"/>
    <xf numFmtId="0" fontId="1" fillId="0" borderId="4" xfId="1" applyBorder="1"/>
    <xf numFmtId="165" fontId="2" fillId="0" borderId="7" xfId="1" applyNumberFormat="1" applyFont="1" applyBorder="1"/>
    <xf numFmtId="165" fontId="2" fillId="0" borderId="3" xfId="1" applyNumberFormat="1" applyFont="1" applyBorder="1"/>
    <xf numFmtId="164" fontId="2" fillId="0" borderId="3" xfId="1" applyNumberFormat="1" applyFont="1" applyBorder="1"/>
    <xf numFmtId="165" fontId="2" fillId="0" borderId="0" xfId="1" applyNumberFormat="1" applyFont="1"/>
    <xf numFmtId="164" fontId="5" fillId="0" borderId="3" xfId="1" applyNumberFormat="1" applyFont="1" applyBorder="1"/>
    <xf numFmtId="0" fontId="1" fillId="0" borderId="3" xfId="1" applyBorder="1"/>
    <xf numFmtId="164" fontId="2" fillId="0" borderId="8" xfId="1" applyNumberFormat="1" applyFont="1" applyBorder="1"/>
    <xf numFmtId="165" fontId="2" fillId="0" borderId="9" xfId="1" applyNumberFormat="1" applyFont="1" applyBorder="1"/>
    <xf numFmtId="165" fontId="2" fillId="0" borderId="8" xfId="1" applyNumberFormat="1" applyFont="1" applyBorder="1"/>
    <xf numFmtId="0" fontId="3" fillId="2" borderId="1" xfId="1" quotePrefix="1" applyFont="1" applyFill="1" applyBorder="1" applyAlignment="1">
      <alignment horizontal="center" wrapText="1"/>
    </xf>
    <xf numFmtId="0" fontId="3" fillId="2" borderId="5" xfId="1" applyFont="1" applyFill="1" applyBorder="1" applyAlignment="1">
      <alignment horizontal="center"/>
    </xf>
    <xf numFmtId="0" fontId="6" fillId="0" borderId="0" xfId="1" applyFont="1"/>
    <xf numFmtId="165" fontId="2" fillId="0" borderId="10" xfId="1" applyNumberFormat="1" applyFont="1" applyBorder="1"/>
    <xf numFmtId="165" fontId="2" fillId="0" borderId="11" xfId="1" applyNumberFormat="1" applyFont="1" applyBorder="1"/>
    <xf numFmtId="0" fontId="3" fillId="2" borderId="1" xfId="1" quotePrefix="1" applyFont="1" applyFill="1" applyBorder="1" applyAlignment="1">
      <alignment horizontal="center"/>
    </xf>
    <xf numFmtId="0" fontId="3" fillId="2" borderId="3" xfId="1"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customXml" Target="../customXml/item3.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R53e2bd7a890242f6" /></Relationships>
</file>

<file path=xl/drawings/drawing1.xml><?xml version="1.0" encoding="utf-8"?>
<xdr:wsDr xmlns:xdr="http://schemas.openxmlformats.org/drawingml/2006/spreadsheetDrawing" xmlns:a="http://schemas.openxmlformats.org/drawingml/2006/main">
  <xdr:twoCellAnchor>
    <xdr:from>
      <xdr:col>1</xdr:col>
      <xdr:colOff>9525</xdr:colOff>
      <xdr:row>41</xdr:row>
      <xdr:rowOff>0</xdr:rowOff>
    </xdr:from>
    <xdr:to>
      <xdr:col>9</xdr:col>
      <xdr:colOff>9525</xdr:colOff>
      <xdr:row>51</xdr:row>
      <xdr:rowOff>95250</xdr:rowOff>
    </xdr:to>
    <xdr:sp macro="" textlink="">
      <xdr:nvSpPr>
        <xdr:cNvPr id="2" name="TextBox 1">
          <a:extLst>
            <a:ext uri="{FF2B5EF4-FFF2-40B4-BE49-F238E27FC236}">
              <a16:creationId xmlns:a16="http://schemas.microsoft.com/office/drawing/2014/main" id="{2F63446B-88BD-4F98-9A74-F325B06D9E0A}"/>
            </a:ext>
          </a:extLst>
        </xdr:cNvPr>
        <xdr:cNvSpPr txBox="1"/>
      </xdr:nvSpPr>
      <xdr:spPr>
        <a:xfrm>
          <a:off x="619125" y="6143625"/>
          <a:ext cx="10982325" cy="17145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u="sng">
              <a:latin typeface="Arial" pitchFamily="34" charset="0"/>
              <a:cs typeface="Arial" pitchFamily="34" charset="0"/>
            </a:rPr>
            <a:t>Notes</a:t>
          </a:r>
        </a:p>
        <a:p>
          <a:endParaRPr lang="en-GB" sz="1000">
            <a:effectLst/>
            <a:latin typeface="Arial" panose="020B0604020202020204" pitchFamily="34" charset="0"/>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1) Property sales in 2022/23 include three RSLs who account for £21.5m of the £45.0m total, of which one RSL accounts for £11.0m.</a:t>
          </a:r>
        </a:p>
        <a:p>
          <a:endParaRPr lang="en-GB" sz="1000" baseline="0">
            <a:solidFill>
              <a:schemeClr val="dk1"/>
            </a:solidFill>
            <a:effectLst/>
            <a:latin typeface="Arial" panose="020B0604020202020204" pitchFamily="34" charset="0"/>
            <a:ea typeface="+mn-ea"/>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2) Interest received in 2023/24 reflects the generally higher levels of interest rates being received on cash balances.  The figure in 2022/23 includes three RSLs that account for £2.1m of the £9.2m total.</a:t>
          </a:r>
        </a:p>
        <a:p>
          <a:r>
            <a:rPr lang="en-GB" sz="1000" baseline="0">
              <a:solidFill>
                <a:schemeClr val="dk1"/>
              </a:solidFill>
              <a:effectLst/>
              <a:latin typeface="Arial" panose="020B0604020202020204" pitchFamily="34" charset="0"/>
              <a:ea typeface="+mn-ea"/>
              <a:cs typeface="Arial" panose="020B0604020202020204" pitchFamily="34" charset="0"/>
            </a:rPr>
            <a:t>  </a:t>
          </a:r>
        </a:p>
        <a:p>
          <a:r>
            <a:rPr lang="en-GB" sz="1000" baseline="0">
              <a:solidFill>
                <a:schemeClr val="dk1"/>
              </a:solidFill>
              <a:effectLst/>
              <a:latin typeface="Arial" panose="020B0604020202020204" pitchFamily="34" charset="0"/>
              <a:ea typeface="+mn-ea"/>
              <a:cs typeface="Arial" panose="020B0604020202020204" pitchFamily="34" charset="0"/>
            </a:rPr>
            <a:t>3) Early repayment and associated charges for 2022/23 and 2023/24 includes one RSL which accounts for £4.5m and £5.5m respectively.</a:t>
          </a:r>
          <a:endParaRPr lang="en-GB" sz="1000">
            <a:effectLst/>
            <a:latin typeface="Arial" panose="020B0604020202020204" pitchFamily="34" charset="0"/>
            <a:cs typeface="Arial" panose="020B0604020202020204" pitchFamily="34" charset="0"/>
          </a:endParaRPr>
        </a:p>
        <a:p>
          <a:endParaRPr lang="en-GB" sz="1000" baseline="0">
            <a:solidFill>
              <a:schemeClr val="dk1"/>
            </a:solidFill>
            <a:effectLst/>
            <a:latin typeface="Arial" panose="020B0604020202020204" pitchFamily="34" charset="0"/>
            <a:ea typeface="+mn-ea"/>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4) An additional field for opening balance adjustments was introduced in 2020/21 to allow for the impact of prior year adjustments.</a:t>
          </a:r>
          <a:endParaRPr lang="en-GB" sz="1000">
            <a:effectLst/>
            <a:latin typeface="Arial" panose="020B0604020202020204" pitchFamily="34" charset="0"/>
            <a:cs typeface="Arial" panose="020B0604020202020204" pitchFamily="34" charset="0"/>
          </a:endParaRPr>
        </a:p>
        <a:p>
          <a:endParaRPr lang="en-GB" sz="10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41</xdr:row>
      <xdr:rowOff>0</xdr:rowOff>
    </xdr:from>
    <xdr:to>
      <xdr:col>9</xdr:col>
      <xdr:colOff>9525</xdr:colOff>
      <xdr:row>49</xdr:row>
      <xdr:rowOff>167639</xdr:rowOff>
    </xdr:to>
    <xdr:sp macro="" textlink="">
      <xdr:nvSpPr>
        <xdr:cNvPr id="3" name="TextBox 2">
          <a:extLst>
            <a:ext uri="{FF2B5EF4-FFF2-40B4-BE49-F238E27FC236}">
              <a16:creationId xmlns:a16="http://schemas.microsoft.com/office/drawing/2014/main" id="{95D9BF33-E879-402E-9D1A-AF9BC26D8DDB}"/>
            </a:ext>
          </a:extLst>
        </xdr:cNvPr>
        <xdr:cNvSpPr txBox="1"/>
      </xdr:nvSpPr>
      <xdr:spPr>
        <a:xfrm>
          <a:off x="641985" y="6339840"/>
          <a:ext cx="11262360" cy="15087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u="sng">
              <a:latin typeface="Arial" pitchFamily="34" charset="0"/>
              <a:cs typeface="Arial" pitchFamily="34" charset="0"/>
            </a:rPr>
            <a:t>Notes</a:t>
          </a:r>
        </a:p>
        <a:p>
          <a:endParaRPr lang="en-GB" sz="1000">
            <a:effectLst/>
            <a:latin typeface="Arial" panose="020B0604020202020204" pitchFamily="34" charset="0"/>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1) Property sales in 2022/23 include three RSLs who account for £21.5m of the £45.0m total, of which one RSL accounts for £11.0m.</a:t>
          </a:r>
        </a:p>
        <a:p>
          <a:endParaRPr lang="en-GB" sz="1000" baseline="0">
            <a:solidFill>
              <a:schemeClr val="dk1"/>
            </a:solidFill>
            <a:effectLst/>
            <a:latin typeface="Arial" panose="020B0604020202020204" pitchFamily="34" charset="0"/>
            <a:ea typeface="+mn-ea"/>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2) Interest received in 2022/23 includes three RSLs that account for £2.1m of the £9.2m total.  The number of RSLs with interest received is similar to 2021/22 but the values are modestly higher.</a:t>
          </a:r>
        </a:p>
        <a:p>
          <a:r>
            <a:rPr lang="en-GB" sz="1000" baseline="0">
              <a:solidFill>
                <a:schemeClr val="dk1"/>
              </a:solidFill>
              <a:effectLst/>
              <a:latin typeface="Arial" panose="020B0604020202020204" pitchFamily="34" charset="0"/>
              <a:ea typeface="+mn-ea"/>
              <a:cs typeface="Arial" panose="020B0604020202020204" pitchFamily="34" charset="0"/>
            </a:rPr>
            <a:t>  </a:t>
          </a:r>
        </a:p>
        <a:p>
          <a:r>
            <a:rPr lang="en-GB" sz="1000" baseline="0">
              <a:solidFill>
                <a:schemeClr val="dk1"/>
              </a:solidFill>
              <a:effectLst/>
              <a:latin typeface="Arial" panose="020B0604020202020204" pitchFamily="34" charset="0"/>
              <a:ea typeface="+mn-ea"/>
              <a:cs typeface="Arial" panose="020B0604020202020204" pitchFamily="34" charset="0"/>
            </a:rPr>
            <a:t>3) Early repayment and associated charges for 2022/23 includes one RSL which accounts for £4.5m of the £5.1m total.</a:t>
          </a:r>
          <a:endParaRPr lang="en-GB" sz="1000">
            <a:effectLst/>
            <a:latin typeface="Arial" panose="020B0604020202020204" pitchFamily="34" charset="0"/>
            <a:cs typeface="Arial" panose="020B0604020202020204" pitchFamily="34" charset="0"/>
          </a:endParaRPr>
        </a:p>
        <a:p>
          <a:endParaRPr lang="en-GB" sz="1000" baseline="0">
            <a:solidFill>
              <a:schemeClr val="dk1"/>
            </a:solidFill>
            <a:effectLst/>
            <a:latin typeface="Arial" panose="020B0604020202020204" pitchFamily="34" charset="0"/>
            <a:ea typeface="+mn-ea"/>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4) An additional field for opening balance adjustments was introduced in 2020/21 to allow for the impact of prior year adjustments.</a:t>
          </a:r>
          <a:endParaRPr lang="en-GB" sz="1000">
            <a:effectLst/>
            <a:latin typeface="Arial" panose="020B0604020202020204" pitchFamily="34" charset="0"/>
            <a:cs typeface="Arial" panose="020B0604020202020204" pitchFamily="34" charset="0"/>
          </a:endParaRPr>
        </a:p>
        <a:p>
          <a:endParaRPr lang="en-GB" sz="100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41</xdr:row>
      <xdr:rowOff>0</xdr:rowOff>
    </xdr:from>
    <xdr:to>
      <xdr:col>9</xdr:col>
      <xdr:colOff>9525</xdr:colOff>
      <xdr:row>56</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57225" y="6108700"/>
          <a:ext cx="10299700" cy="2390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u="sng">
              <a:latin typeface="Arial" pitchFamily="34" charset="0"/>
              <a:cs typeface="Arial" pitchFamily="34" charset="0"/>
            </a:rPr>
            <a:t>Notes</a:t>
          </a:r>
        </a:p>
        <a:p>
          <a:endParaRPr lang="en-GB" sz="1000">
            <a:latin typeface="Arial" pitchFamily="34" charset="0"/>
            <a:cs typeface="Arial"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1) The AFS form was updated in</a:t>
          </a:r>
          <a:r>
            <a:rPr lang="en-GB" sz="1000" baseline="0">
              <a:solidFill>
                <a:schemeClr val="dk1"/>
              </a:solidFill>
              <a:effectLst/>
              <a:latin typeface="Arial" panose="020B0604020202020204" pitchFamily="34" charset="0"/>
              <a:ea typeface="+mn-ea"/>
              <a:cs typeface="Arial" panose="020B0604020202020204" pitchFamily="34" charset="0"/>
            </a:rPr>
            <a:t> 2020/21 to pull through the closing cash figure for the previous year.  Prior to this, </a:t>
          </a:r>
          <a:r>
            <a:rPr lang="en-GB" sz="1000">
              <a:solidFill>
                <a:schemeClr val="dk1"/>
              </a:solidFill>
              <a:effectLst/>
              <a:latin typeface="Arial" panose="020B0604020202020204" pitchFamily="34" charset="0"/>
              <a:ea typeface="+mn-ea"/>
              <a:cs typeface="Arial" panose="020B0604020202020204" pitchFamily="34" charset="0"/>
            </a:rPr>
            <a:t>we had noted that</a:t>
          </a:r>
          <a:r>
            <a:rPr lang="en-GB" sz="1000" baseline="0">
              <a:solidFill>
                <a:schemeClr val="dk1"/>
              </a:solidFill>
              <a:effectLst/>
              <a:latin typeface="Arial" panose="020B0604020202020204" pitchFamily="34" charset="0"/>
              <a:ea typeface="+mn-ea"/>
              <a:cs typeface="Arial" panose="020B0604020202020204" pitchFamily="34" charset="0"/>
            </a:rPr>
            <a:t> the closing and opening cash and cash equivalents figures did not reconcile.  However, these tables reflect the data that has been input by RSLs and where prior year adjustments are made, we are unable to reflect these in the prior year figures.</a:t>
          </a:r>
        </a:p>
        <a:p>
          <a:endParaRPr lang="en-GB" sz="1000">
            <a:effectLst/>
            <a:latin typeface="Arial" panose="020B0604020202020204" pitchFamily="34" charset="0"/>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2)  Early repayment and associated charges for 2019/20 is primarily due to a single RSL which accounts for £9.2m of the £10.4m total.</a:t>
          </a:r>
          <a:endParaRPr lang="en-GB" sz="1000">
            <a:effectLst/>
            <a:latin typeface="Arial" panose="020B0604020202020204" pitchFamily="34" charset="0"/>
            <a:cs typeface="Arial" panose="020B0604020202020204" pitchFamily="34" charset="0"/>
          </a:endParaRPr>
        </a:p>
        <a:p>
          <a:endParaRPr lang="en-GB" sz="1000" baseline="0">
            <a:solidFill>
              <a:schemeClr val="dk1"/>
            </a:solidFill>
            <a:effectLst/>
            <a:latin typeface="Arial" panose="020B0604020202020204" pitchFamily="34" charset="0"/>
            <a:ea typeface="+mn-ea"/>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3) Acquisition and construction of properties and funding drawn down have been impacted by the COVID-19 pandemic in 2020/21.</a:t>
          </a:r>
          <a:endParaRPr lang="en-GB" sz="1000">
            <a:effectLst/>
            <a:latin typeface="Arial" panose="020B0604020202020204" pitchFamily="34" charset="0"/>
            <a:cs typeface="Arial" panose="020B0604020202020204" pitchFamily="34" charset="0"/>
          </a:endParaRPr>
        </a:p>
        <a:p>
          <a:endParaRPr lang="en-GB" sz="1000" baseline="0">
            <a:solidFill>
              <a:schemeClr val="dk1"/>
            </a:solidFill>
            <a:effectLst/>
            <a:latin typeface="Arial" panose="020B0604020202020204" pitchFamily="34" charset="0"/>
            <a:ea typeface="+mn-ea"/>
            <a:cs typeface="Arial" panose="020B0604020202020204" pitchFamily="34" charset="0"/>
          </a:endParaRPr>
        </a:p>
        <a:p>
          <a:r>
            <a:rPr lang="en-GB" sz="1000" baseline="0">
              <a:solidFill>
                <a:schemeClr val="dk1"/>
              </a:solidFill>
              <a:effectLst/>
              <a:latin typeface="Arial" panose="020B0604020202020204" pitchFamily="34" charset="0"/>
              <a:ea typeface="+mn-ea"/>
              <a:cs typeface="Arial" panose="020B0604020202020204" pitchFamily="34" charset="0"/>
            </a:rPr>
            <a:t>4) An additional field for opening balance adjustments was introduced in 2020/21 to allow for the impact of prior year adjustments.</a:t>
          </a:r>
          <a:endParaRPr lang="en-GB" sz="1000">
            <a:effectLst/>
            <a:latin typeface="Arial" panose="020B0604020202020204" pitchFamily="34" charset="0"/>
            <a:cs typeface="Arial" panose="020B0604020202020204" pitchFamily="34" charset="0"/>
          </a:endParaRPr>
        </a:p>
        <a:p>
          <a:endParaRPr lang="en-GB" sz="1000">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41</xdr:row>
      <xdr:rowOff>0</xdr:rowOff>
    </xdr:from>
    <xdr:to>
      <xdr:col>8</xdr:col>
      <xdr:colOff>9525</xdr:colOff>
      <xdr:row>56</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6143625"/>
          <a:ext cx="9829800" cy="2438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u="sng">
              <a:latin typeface="Arial" pitchFamily="34" charset="0"/>
              <a:cs typeface="Arial" pitchFamily="34" charset="0"/>
            </a:rPr>
            <a:t>Notes</a:t>
          </a:r>
        </a:p>
        <a:p>
          <a:endParaRPr lang="en-GB" sz="1000">
            <a:latin typeface="Arial" pitchFamily="34" charset="0"/>
            <a:cs typeface="Arial" pitchFamily="34" charset="0"/>
          </a:endParaRPr>
        </a:p>
        <a:p>
          <a:r>
            <a:rPr lang="en-GB" sz="1000">
              <a:latin typeface="Arial" pitchFamily="34" charset="0"/>
              <a:cs typeface="Arial" pitchFamily="34" charset="0"/>
            </a:rPr>
            <a:t>1) The AFS form was updated in</a:t>
          </a:r>
          <a:r>
            <a:rPr lang="en-GB" sz="1000" baseline="0">
              <a:latin typeface="Arial" pitchFamily="34" charset="0"/>
              <a:cs typeface="Arial" pitchFamily="34" charset="0"/>
            </a:rPr>
            <a:t> 2020/21 to pull through the closing cash figure for the previous year.  Prior to this, </a:t>
          </a:r>
          <a:r>
            <a:rPr lang="en-GB" sz="1000">
              <a:solidFill>
                <a:schemeClr val="dk1"/>
              </a:solidFill>
              <a:effectLst/>
              <a:latin typeface="Arial" panose="020B0604020202020204" pitchFamily="34" charset="0"/>
              <a:ea typeface="+mn-ea"/>
              <a:cs typeface="Arial" panose="020B0604020202020204" pitchFamily="34" charset="0"/>
            </a:rPr>
            <a:t>we had noted that</a:t>
          </a:r>
          <a:r>
            <a:rPr lang="en-GB" sz="1000" baseline="0">
              <a:solidFill>
                <a:schemeClr val="dk1"/>
              </a:solidFill>
              <a:effectLst/>
              <a:latin typeface="Arial" panose="020B0604020202020204" pitchFamily="34" charset="0"/>
              <a:ea typeface="+mn-ea"/>
              <a:cs typeface="Arial" panose="020B0604020202020204" pitchFamily="34" charset="0"/>
            </a:rPr>
            <a:t> the closing and opening cash and cash equivalents figures did not reconcile.  However, these tables reflect the data that has been input by RSLs and where prior year adjustments are made, we are unable to reflect these in the prior year figures.</a:t>
          </a:r>
          <a:endParaRPr lang="en-GB" sz="1000">
            <a:effectLst/>
            <a:latin typeface="Arial" panose="020B0604020202020204" pitchFamily="34" charset="0"/>
            <a:cs typeface="Arial" panose="020B0604020202020204" pitchFamily="34" charset="0"/>
          </a:endParaRPr>
        </a:p>
        <a:p>
          <a:endParaRPr lang="en-GB" sz="1000" baseline="0">
            <a:latin typeface="Arial" pitchFamily="34" charset="0"/>
            <a:cs typeface="Arial" pitchFamily="34" charset="0"/>
          </a:endParaRPr>
        </a:p>
        <a:p>
          <a:r>
            <a:rPr lang="en-GB" sz="1000" baseline="0">
              <a:latin typeface="Arial" pitchFamily="34" charset="0"/>
              <a:cs typeface="Arial" pitchFamily="34" charset="0"/>
            </a:rPr>
            <a:t>2)  Early repayment and associated charges for 2019/20 is primarily due to a single RSL which accounts for £9.2m of the £10.4m total.</a:t>
          </a:r>
        </a:p>
        <a:p>
          <a:endParaRPr lang="en-GB" sz="1000" baseline="0">
            <a:latin typeface="Arial" pitchFamily="34" charset="0"/>
            <a:cs typeface="Arial" pitchFamily="34" charset="0"/>
          </a:endParaRPr>
        </a:p>
        <a:p>
          <a:r>
            <a:rPr lang="en-GB" sz="1000" baseline="0">
              <a:latin typeface="Arial" pitchFamily="34" charset="0"/>
              <a:cs typeface="Arial" pitchFamily="34" charset="0"/>
            </a:rPr>
            <a:t>3) Acquisition and construction of properties and funding drawn down have been impacted by the COVID-19 pandemic in 2020/21.</a:t>
          </a:r>
        </a:p>
        <a:p>
          <a:endParaRPr lang="en-GB" sz="1000" baseline="0">
            <a:latin typeface="Arial" pitchFamily="34" charset="0"/>
            <a:cs typeface="Arial" pitchFamily="34" charset="0"/>
          </a:endParaRPr>
        </a:p>
        <a:p>
          <a:r>
            <a:rPr lang="en-GB" sz="1000" baseline="0">
              <a:latin typeface="Arial" pitchFamily="34" charset="0"/>
              <a:cs typeface="Arial" pitchFamily="34" charset="0"/>
            </a:rPr>
            <a:t>4) An additional field for opening balance adjustments was introduced in 2020/21 to allow for the impact of prior year adjustments.</a:t>
          </a:r>
          <a:endParaRPr lang="en-GB" sz="1000">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40</xdr:row>
      <xdr:rowOff>0</xdr:rowOff>
    </xdr:from>
    <xdr:to>
      <xdr:col>8</xdr:col>
      <xdr:colOff>9525</xdr:colOff>
      <xdr:row>49</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41985" y="6172200"/>
          <a:ext cx="10126980" cy="15087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u="sng">
              <a:latin typeface="Arial" pitchFamily="34" charset="0"/>
              <a:cs typeface="Arial" pitchFamily="34" charset="0"/>
            </a:rPr>
            <a:t>Notes</a:t>
          </a:r>
        </a:p>
        <a:p>
          <a:endParaRPr lang="en-GB" sz="1000">
            <a:latin typeface="Arial" pitchFamily="34" charset="0"/>
            <a:cs typeface="Arial" pitchFamily="34" charset="0"/>
          </a:endParaRPr>
        </a:p>
        <a:p>
          <a:r>
            <a:rPr lang="en-GB" sz="1000">
              <a:latin typeface="Arial" pitchFamily="34" charset="0"/>
              <a:cs typeface="Arial" pitchFamily="34" charset="0"/>
            </a:rPr>
            <a:t>1) As</a:t>
          </a:r>
          <a:r>
            <a:rPr lang="en-GB" sz="1000" baseline="0">
              <a:latin typeface="Arial" pitchFamily="34" charset="0"/>
              <a:cs typeface="Arial" pitchFamily="34" charset="0"/>
            </a:rPr>
            <a:t> i</a:t>
          </a:r>
          <a:r>
            <a:rPr lang="en-GB" sz="1000">
              <a:latin typeface="Arial" pitchFamily="34" charset="0"/>
              <a:cs typeface="Arial" pitchFamily="34" charset="0"/>
            </a:rPr>
            <a:t>n prior years, we have noted that</a:t>
          </a:r>
          <a:r>
            <a:rPr lang="en-GB" sz="1000" baseline="0">
              <a:latin typeface="Arial" pitchFamily="34" charset="0"/>
              <a:cs typeface="Arial" pitchFamily="34" charset="0"/>
            </a:rPr>
            <a:t> the closing and opening cash and cash equivalents figures do not necessarily reconcile to the Statement of Financial Position.  The tables reflect the data that has been input by RSLs and where prior year adjustments are made, we are unable to reflect these in the prior year figures.</a:t>
          </a:r>
        </a:p>
        <a:p>
          <a:endParaRPr lang="en-GB" sz="1000" baseline="0">
            <a:latin typeface="Arial" pitchFamily="34" charset="0"/>
            <a:cs typeface="Arial" pitchFamily="34" charset="0"/>
          </a:endParaRPr>
        </a:p>
        <a:p>
          <a:r>
            <a:rPr lang="en-GB" sz="1000" baseline="0">
              <a:latin typeface="Arial" pitchFamily="34" charset="0"/>
              <a:cs typeface="Arial" pitchFamily="34" charset="0"/>
            </a:rPr>
            <a:t>2)  Early repayment &amp; associated charges is primarily due to a single RSL which accounts for £9.2m of the £10.4m total.</a:t>
          </a:r>
          <a:endParaRPr lang="en-GB"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E612A-95B3-4CED-92C4-DC4E503CE143}">
  <dimension ref="A1:K40"/>
  <sheetViews>
    <sheetView tabSelected="1" workbookViewId="0">
      <selection activeCell="D23" sqref="D23"/>
    </sheetView>
  </sheetViews>
  <sheetFormatPr defaultColWidth="9.140625" defaultRowHeight="12.75" x14ac:dyDescent="0.2"/>
  <cols>
    <col min="1" max="1" width="9.140625" style="2"/>
    <col min="2" max="2" width="64.5703125" style="2" bestFit="1" customWidth="1"/>
    <col min="3" max="3" width="15.85546875" style="2" customWidth="1"/>
    <col min="4" max="4" width="5" style="2" customWidth="1"/>
    <col min="5" max="9" width="15.85546875" style="2" customWidth="1"/>
    <col min="10" max="16384" width="9.140625" style="2"/>
  </cols>
  <sheetData>
    <row r="1" spans="2:8" x14ac:dyDescent="0.2">
      <c r="B1" s="1" t="s">
        <v>0</v>
      </c>
    </row>
    <row r="3" spans="2:8" s="5" customFormat="1" x14ac:dyDescent="0.2">
      <c r="B3" s="3"/>
      <c r="C3" s="34" t="s">
        <v>36</v>
      </c>
      <c r="D3" s="3"/>
      <c r="E3" s="34" t="s">
        <v>35</v>
      </c>
      <c r="F3" s="34" t="s">
        <v>1</v>
      </c>
      <c r="G3" s="34" t="s">
        <v>2</v>
      </c>
      <c r="H3" s="34" t="s">
        <v>3</v>
      </c>
    </row>
    <row r="4" spans="2:8" s="5" customFormat="1" x14ac:dyDescent="0.2">
      <c r="B4" s="6"/>
      <c r="C4" s="35" t="s">
        <v>7</v>
      </c>
      <c r="D4" s="6"/>
      <c r="E4" s="35" t="s">
        <v>7</v>
      </c>
      <c r="F4" s="35" t="s">
        <v>7</v>
      </c>
      <c r="G4" s="35" t="s">
        <v>7</v>
      </c>
      <c r="H4" s="35" t="s">
        <v>7</v>
      </c>
    </row>
    <row r="5" spans="2:8" x14ac:dyDescent="0.2">
      <c r="B5" s="8"/>
      <c r="C5" s="8"/>
      <c r="D5" s="8"/>
      <c r="E5" s="8"/>
      <c r="F5" s="8"/>
      <c r="G5" s="8"/>
      <c r="H5" s="8"/>
    </row>
    <row r="6" spans="2:8" s="13" customFormat="1" x14ac:dyDescent="0.2">
      <c r="B6" s="22" t="s">
        <v>8</v>
      </c>
      <c r="C6" s="21">
        <v>615876.80000000005</v>
      </c>
      <c r="D6" s="21"/>
      <c r="E6" s="21">
        <v>616571.6</v>
      </c>
      <c r="F6" s="21">
        <v>603374.79999999993</v>
      </c>
      <c r="G6" s="21">
        <v>626609.6</v>
      </c>
      <c r="H6" s="21">
        <v>524227</v>
      </c>
    </row>
    <row r="7" spans="2:8" s="13" customFormat="1" ht="6" customHeight="1" x14ac:dyDescent="0.2">
      <c r="B7" s="10"/>
      <c r="C7" s="12"/>
      <c r="D7" s="12"/>
      <c r="E7" s="12"/>
      <c r="F7" s="12"/>
      <c r="G7" s="12"/>
      <c r="H7" s="12"/>
    </row>
    <row r="8" spans="2:8" s="13" customFormat="1" x14ac:dyDescent="0.2">
      <c r="B8" s="22" t="s">
        <v>9</v>
      </c>
      <c r="C8" s="21">
        <v>-18.099999999999998</v>
      </c>
      <c r="D8" s="21"/>
      <c r="E8" s="21">
        <v>-17.2</v>
      </c>
      <c r="F8" s="21">
        <v>-27.6</v>
      </c>
      <c r="G8" s="21">
        <v>-43.1</v>
      </c>
      <c r="H8" s="21">
        <v>-30.5</v>
      </c>
    </row>
    <row r="9" spans="2:8" s="13" customFormat="1" ht="6" customHeight="1" x14ac:dyDescent="0.2">
      <c r="B9" s="10"/>
      <c r="C9" s="12"/>
      <c r="D9" s="12"/>
      <c r="E9" s="12"/>
      <c r="F9" s="12"/>
      <c r="G9" s="12"/>
      <c r="H9" s="12"/>
    </row>
    <row r="10" spans="2:8" s="13" customFormat="1" x14ac:dyDescent="0.2">
      <c r="B10" s="24" t="s">
        <v>10</v>
      </c>
      <c r="C10" s="12"/>
      <c r="D10" s="12"/>
      <c r="E10" s="12"/>
      <c r="F10" s="12"/>
      <c r="G10" s="12"/>
      <c r="H10" s="12"/>
    </row>
    <row r="11" spans="2:8" s="13" customFormat="1" x14ac:dyDescent="0.2">
      <c r="B11" s="10" t="s">
        <v>11</v>
      </c>
      <c r="C11" s="12">
        <v>-1048974.8999999999</v>
      </c>
      <c r="D11" s="12"/>
      <c r="E11" s="12">
        <v>-1136478.7</v>
      </c>
      <c r="F11" s="12">
        <v>-1293096.9999999998</v>
      </c>
      <c r="G11" s="12">
        <v>-907649.2</v>
      </c>
      <c r="H11" s="12">
        <v>-1090908.7</v>
      </c>
    </row>
    <row r="12" spans="2:8" s="13" customFormat="1" x14ac:dyDescent="0.2">
      <c r="B12" s="10" t="s">
        <v>12</v>
      </c>
      <c r="C12" s="12">
        <v>-40251.5</v>
      </c>
      <c r="D12" s="12"/>
      <c r="E12" s="12">
        <v>-35878.1</v>
      </c>
      <c r="F12" s="12">
        <v>-36725.899999999994</v>
      </c>
      <c r="G12" s="12">
        <v>-19774.2</v>
      </c>
      <c r="H12" s="12">
        <v>-41889.9</v>
      </c>
    </row>
    <row r="13" spans="2:8" s="13" customFormat="1" x14ac:dyDescent="0.2">
      <c r="B13" s="10" t="s">
        <v>13</v>
      </c>
      <c r="C13" s="12">
        <v>32035.4</v>
      </c>
      <c r="D13" s="12"/>
      <c r="E13" s="12">
        <v>45036</v>
      </c>
      <c r="F13" s="12">
        <v>33613.800000000003</v>
      </c>
      <c r="G13" s="12">
        <v>19045.599999999999</v>
      </c>
      <c r="H13" s="12">
        <v>22641.7</v>
      </c>
    </row>
    <row r="14" spans="2:8" s="13" customFormat="1" x14ac:dyDescent="0.2">
      <c r="B14" s="10" t="s">
        <v>14</v>
      </c>
      <c r="C14" s="12">
        <v>10184.200000000001</v>
      </c>
      <c r="D14" s="12"/>
      <c r="E14" s="12">
        <v>2893.5</v>
      </c>
      <c r="F14" s="12">
        <v>12182.4</v>
      </c>
      <c r="G14" s="12">
        <v>2329.1</v>
      </c>
      <c r="H14" s="12">
        <v>5999.1</v>
      </c>
    </row>
    <row r="15" spans="2:8" s="13" customFormat="1" x14ac:dyDescent="0.2">
      <c r="B15" s="10" t="s">
        <v>15</v>
      </c>
      <c r="C15" s="12">
        <v>382605.9</v>
      </c>
      <c r="D15" s="12"/>
      <c r="E15" s="12">
        <v>392818.8</v>
      </c>
      <c r="F15" s="12">
        <v>445237.90000000008</v>
      </c>
      <c r="G15" s="12">
        <v>456085</v>
      </c>
      <c r="H15" s="12">
        <v>471844.2</v>
      </c>
    </row>
    <row r="16" spans="2:8" s="13" customFormat="1" x14ac:dyDescent="0.2">
      <c r="B16" s="10" t="s">
        <v>16</v>
      </c>
      <c r="C16" s="12">
        <v>-4046.8</v>
      </c>
      <c r="D16" s="12"/>
      <c r="E16" s="12">
        <v>-3368.1</v>
      </c>
      <c r="F16" s="12">
        <v>-8134.3</v>
      </c>
      <c r="G16" s="12">
        <v>-3070.4</v>
      </c>
      <c r="H16" s="12">
        <v>-4949.2</v>
      </c>
    </row>
    <row r="17" spans="2:8" s="13" customFormat="1" x14ac:dyDescent="0.2">
      <c r="B17" s="10" t="s">
        <v>17</v>
      </c>
      <c r="C17" s="12">
        <v>20265.099999999999</v>
      </c>
      <c r="D17" s="12"/>
      <c r="E17" s="12">
        <v>9250</v>
      </c>
      <c r="F17" s="12">
        <v>3051.8999999999987</v>
      </c>
      <c r="G17" s="12">
        <v>4423.8999999999996</v>
      </c>
      <c r="H17" s="12">
        <v>6365.4</v>
      </c>
    </row>
    <row r="18" spans="2:8" s="13" customFormat="1" ht="6" customHeight="1" x14ac:dyDescent="0.2">
      <c r="B18" s="10"/>
      <c r="C18" s="12"/>
      <c r="D18" s="12"/>
      <c r="E18" s="12"/>
      <c r="F18" s="12"/>
      <c r="G18" s="12"/>
      <c r="H18" s="12"/>
    </row>
    <row r="19" spans="2:8" s="13" customFormat="1" x14ac:dyDescent="0.2">
      <c r="B19" s="22" t="s">
        <v>18</v>
      </c>
      <c r="C19" s="21">
        <f>SUM(C11:C17)</f>
        <v>-648182.60000000009</v>
      </c>
      <c r="D19" s="21"/>
      <c r="E19" s="21">
        <f>SUM(E11:E17)</f>
        <v>-725726.6</v>
      </c>
      <c r="F19" s="21">
        <f>SUM(F11:F17)</f>
        <v>-843871.1999999996</v>
      </c>
      <c r="G19" s="21">
        <v>-630897.39999999979</v>
      </c>
      <c r="H19" s="21">
        <v>-543034.6</v>
      </c>
    </row>
    <row r="20" spans="2:8" s="13" customFormat="1" ht="6" customHeight="1" x14ac:dyDescent="0.2">
      <c r="B20" s="10"/>
      <c r="C20" s="12"/>
      <c r="D20" s="12"/>
      <c r="E20" s="12"/>
      <c r="F20" s="12"/>
      <c r="G20" s="12"/>
      <c r="H20" s="12"/>
    </row>
    <row r="21" spans="2:8" s="13" customFormat="1" x14ac:dyDescent="0.2">
      <c r="B21" s="24" t="s">
        <v>19</v>
      </c>
      <c r="C21" s="12"/>
      <c r="D21" s="12"/>
      <c r="E21" s="12"/>
      <c r="F21" s="12"/>
      <c r="G21" s="12"/>
      <c r="H21" s="12"/>
    </row>
    <row r="22" spans="2:8" s="13" customFormat="1" x14ac:dyDescent="0.2">
      <c r="B22" s="10" t="s">
        <v>20</v>
      </c>
      <c r="C22" s="12">
        <v>-250239</v>
      </c>
      <c r="D22" s="12"/>
      <c r="E22" s="12">
        <v>-202872.1</v>
      </c>
      <c r="F22" s="12">
        <v>-174791.79999999993</v>
      </c>
      <c r="G22" s="12">
        <v>-181625.5</v>
      </c>
      <c r="H22" s="12">
        <v>-191159.1</v>
      </c>
    </row>
    <row r="23" spans="2:8" s="13" customFormat="1" x14ac:dyDescent="0.2">
      <c r="B23" s="10" t="s">
        <v>21</v>
      </c>
      <c r="C23" s="12">
        <v>-100</v>
      </c>
      <c r="D23" s="12"/>
      <c r="E23" s="12">
        <v>-19.100000000000001</v>
      </c>
      <c r="F23" s="12">
        <v>-83.9</v>
      </c>
      <c r="G23" s="12">
        <v>-42.6</v>
      </c>
      <c r="H23" s="12">
        <v>-46.3</v>
      </c>
    </row>
    <row r="24" spans="2:8" s="13" customFormat="1" x14ac:dyDescent="0.2">
      <c r="B24" s="10" t="s">
        <v>22</v>
      </c>
      <c r="C24" s="12">
        <v>331.5</v>
      </c>
      <c r="D24" s="12"/>
      <c r="E24" s="12">
        <v>0.2</v>
      </c>
      <c r="F24" s="12">
        <v>2487.1</v>
      </c>
      <c r="G24" s="12">
        <v>0.4</v>
      </c>
      <c r="H24" s="12">
        <v>0.5</v>
      </c>
    </row>
    <row r="25" spans="2:8" s="13" customFormat="1" x14ac:dyDescent="0.2">
      <c r="B25" s="10" t="s">
        <v>23</v>
      </c>
      <c r="C25" s="12">
        <v>375792.1</v>
      </c>
      <c r="D25" s="12"/>
      <c r="E25" s="12">
        <v>579267.9</v>
      </c>
      <c r="F25" s="12">
        <v>522995.3</v>
      </c>
      <c r="G25" s="12">
        <v>423282.9</v>
      </c>
      <c r="H25" s="12">
        <v>839583.9</v>
      </c>
    </row>
    <row r="26" spans="2:8" s="13" customFormat="1" x14ac:dyDescent="0.2">
      <c r="B26" s="10" t="s">
        <v>24</v>
      </c>
      <c r="C26" s="12">
        <v>-180409</v>
      </c>
      <c r="D26" s="12"/>
      <c r="E26" s="12">
        <v>-377530.7</v>
      </c>
      <c r="F26" s="12">
        <v>-196285.80000000005</v>
      </c>
      <c r="G26" s="12">
        <v>-256180.5</v>
      </c>
      <c r="H26" s="12">
        <v>-428678.7</v>
      </c>
    </row>
    <row r="27" spans="2:8" s="13" customFormat="1" x14ac:dyDescent="0.2">
      <c r="B27" s="10" t="s">
        <v>25</v>
      </c>
      <c r="C27" s="12">
        <v>-5818.7</v>
      </c>
      <c r="D27" s="12"/>
      <c r="E27" s="12">
        <v>-5122.7000000000007</v>
      </c>
      <c r="F27" s="12">
        <v>-8000.4</v>
      </c>
      <c r="G27" s="12">
        <v>-5930.7999999999993</v>
      </c>
      <c r="H27" s="12">
        <v>-10375.299999999999</v>
      </c>
    </row>
    <row r="28" spans="2:8" s="13" customFormat="1" x14ac:dyDescent="0.2">
      <c r="B28" s="10" t="s">
        <v>26</v>
      </c>
      <c r="C28" s="12">
        <v>0</v>
      </c>
      <c r="D28" s="12"/>
      <c r="E28" s="12">
        <v>-427.8</v>
      </c>
      <c r="F28" s="12">
        <v>-3118.5</v>
      </c>
      <c r="G28" s="12">
        <v>-204.39999999999998</v>
      </c>
      <c r="H28" s="12">
        <v>-340.9</v>
      </c>
    </row>
    <row r="29" spans="2:8" s="13" customFormat="1" x14ac:dyDescent="0.2">
      <c r="B29" s="10" t="s">
        <v>27</v>
      </c>
      <c r="C29" s="12">
        <v>553.5</v>
      </c>
      <c r="D29" s="12"/>
      <c r="E29" s="12">
        <v>4679.2</v>
      </c>
      <c r="F29" s="12">
        <v>4619.7</v>
      </c>
      <c r="G29" s="12">
        <v>2686.1000000000004</v>
      </c>
      <c r="H29" s="12">
        <v>1267.8</v>
      </c>
    </row>
    <row r="30" spans="2:8" s="13" customFormat="1" ht="6" customHeight="1" x14ac:dyDescent="0.2">
      <c r="B30" s="10"/>
      <c r="C30" s="12"/>
      <c r="D30" s="12"/>
      <c r="E30" s="12"/>
      <c r="F30" s="12"/>
      <c r="G30" s="12"/>
      <c r="H30" s="12"/>
    </row>
    <row r="31" spans="2:8" s="13" customFormat="1" x14ac:dyDescent="0.2">
      <c r="B31" s="22" t="s">
        <v>28</v>
      </c>
      <c r="C31" s="21">
        <f>SUM(C22:C29)</f>
        <v>-59889.60000000002</v>
      </c>
      <c r="D31" s="21"/>
      <c r="E31" s="21">
        <f>SUM(E22:E29)</f>
        <v>-2025.0999999999894</v>
      </c>
      <c r="F31" s="21">
        <f>SUM(F22:F29)</f>
        <v>147821.70000000004</v>
      </c>
      <c r="G31" s="21">
        <v>210251.9</v>
      </c>
      <c r="H31" s="21">
        <v>101271.30000000008</v>
      </c>
    </row>
    <row r="32" spans="2:8" s="13" customFormat="1" ht="6" customHeight="1" x14ac:dyDescent="0.2">
      <c r="B32" s="14"/>
      <c r="C32" s="16"/>
      <c r="D32" s="16"/>
      <c r="E32" s="16"/>
      <c r="F32" s="16"/>
      <c r="G32" s="16"/>
      <c r="H32" s="16"/>
    </row>
    <row r="33" spans="1:11" s="17" customFormat="1" x14ac:dyDescent="0.2">
      <c r="B33" s="26" t="s">
        <v>29</v>
      </c>
      <c r="C33" s="28">
        <f>SUM(C6,C8,C19,C31)</f>
        <v>-92213.500000000044</v>
      </c>
      <c r="D33" s="28"/>
      <c r="E33" s="28">
        <f>SUM(E6,E8,E19,E31)</f>
        <v>-111197.29999999994</v>
      </c>
      <c r="F33" s="28">
        <f>SUM(F6,F8,F19,F31)</f>
        <v>-92702.29999999961</v>
      </c>
      <c r="G33" s="28">
        <v>103551.0000000002</v>
      </c>
      <c r="H33" s="28">
        <v>61342.600000000064</v>
      </c>
      <c r="J33" s="13"/>
      <c r="K33" s="13"/>
    </row>
    <row r="34" spans="1:11" x14ac:dyDescent="0.2">
      <c r="A34" s="19"/>
      <c r="B34" s="25"/>
      <c r="C34" s="25"/>
      <c r="D34" s="19"/>
      <c r="E34" s="25"/>
      <c r="F34" s="25"/>
      <c r="G34" s="25"/>
      <c r="H34" s="25"/>
    </row>
    <row r="35" spans="1:11" x14ac:dyDescent="0.2">
      <c r="A35" s="19"/>
      <c r="B35" s="21" t="s">
        <v>30</v>
      </c>
      <c r="C35" s="21">
        <v>776724.79999999993</v>
      </c>
      <c r="D35" s="21"/>
      <c r="E35" s="21">
        <v>889368.80000000051</v>
      </c>
      <c r="F35" s="21">
        <v>982694.2000000003</v>
      </c>
      <c r="G35" s="21">
        <v>830320.6</v>
      </c>
      <c r="H35" s="21">
        <v>732080.4</v>
      </c>
      <c r="J35" s="13"/>
      <c r="K35" s="13"/>
    </row>
    <row r="36" spans="1:11" x14ac:dyDescent="0.2">
      <c r="A36" s="19"/>
      <c r="B36" s="12" t="s">
        <v>31</v>
      </c>
      <c r="C36" s="12">
        <v>684.5</v>
      </c>
      <c r="D36" s="12"/>
      <c r="E36" s="12">
        <v>-1446.6999999999998</v>
      </c>
      <c r="F36" s="12">
        <v>2225.5</v>
      </c>
      <c r="G36" s="12">
        <v>360.10000000000008</v>
      </c>
      <c r="H36" s="12">
        <v>0</v>
      </c>
      <c r="J36" s="13"/>
      <c r="K36" s="13"/>
    </row>
    <row r="37" spans="1:11" ht="13.5" thickBot="1" x14ac:dyDescent="0.25">
      <c r="A37" s="19"/>
      <c r="B37" s="20" t="s">
        <v>32</v>
      </c>
      <c r="C37" s="20">
        <f>SUM(C35,C36,C33)</f>
        <v>685195.79999999993</v>
      </c>
      <c r="D37" s="20"/>
      <c r="E37" s="20">
        <f>SUM(E35,E36,E33)</f>
        <v>776724.80000000063</v>
      </c>
      <c r="F37" s="20">
        <f>SUM(F35,F36,F33)</f>
        <v>892217.40000000072</v>
      </c>
      <c r="G37" s="20">
        <v>835631.40000000026</v>
      </c>
      <c r="H37" s="20">
        <v>733450.20000000007</v>
      </c>
      <c r="J37" s="13"/>
      <c r="K37" s="13"/>
    </row>
    <row r="38" spans="1:11" ht="13.5" thickTop="1" x14ac:dyDescent="0.2"/>
    <row r="40" spans="1:11" x14ac:dyDescent="0.2">
      <c r="B40" s="18" t="s">
        <v>33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4DCB-C17A-4232-B6F8-36B1036CE692}">
  <dimension ref="A1:L40"/>
  <sheetViews>
    <sheetView workbookViewId="0">
      <selection activeCell="C13" sqref="C13"/>
    </sheetView>
  </sheetViews>
  <sheetFormatPr defaultColWidth="9.140625" defaultRowHeight="12.75" x14ac:dyDescent="0.2"/>
  <cols>
    <col min="1" max="1" width="9.140625" style="2"/>
    <col min="2" max="2" width="64.5703125" style="2" bestFit="1" customWidth="1"/>
    <col min="3" max="3" width="15.85546875" style="2" customWidth="1"/>
    <col min="4" max="4" width="5" style="2" customWidth="1"/>
    <col min="5" max="9" width="15.85546875" style="2" customWidth="1"/>
    <col min="10" max="16384" width="9.140625" style="2"/>
  </cols>
  <sheetData>
    <row r="1" spans="2:9" x14ac:dyDescent="0.2">
      <c r="B1" s="1" t="s">
        <v>0</v>
      </c>
    </row>
    <row r="3" spans="2:9" s="5" customFormat="1" x14ac:dyDescent="0.2">
      <c r="B3" s="3"/>
      <c r="C3" s="34" t="s">
        <v>35</v>
      </c>
      <c r="D3" s="3"/>
      <c r="E3" s="34" t="s">
        <v>1</v>
      </c>
      <c r="F3" s="34" t="s">
        <v>2</v>
      </c>
      <c r="G3" s="34" t="s">
        <v>3</v>
      </c>
      <c r="H3" s="34" t="s">
        <v>4</v>
      </c>
      <c r="I3" s="34" t="s">
        <v>5</v>
      </c>
    </row>
    <row r="4" spans="2:9" s="5" customFormat="1" x14ac:dyDescent="0.2">
      <c r="B4" s="6"/>
      <c r="C4" s="35" t="s">
        <v>7</v>
      </c>
      <c r="D4" s="6"/>
      <c r="E4" s="35" t="s">
        <v>7</v>
      </c>
      <c r="F4" s="35" t="s">
        <v>7</v>
      </c>
      <c r="G4" s="35" t="s">
        <v>7</v>
      </c>
      <c r="H4" s="35" t="s">
        <v>7</v>
      </c>
      <c r="I4" s="35" t="s">
        <v>7</v>
      </c>
    </row>
    <row r="5" spans="2:9" x14ac:dyDescent="0.2">
      <c r="B5" s="8"/>
      <c r="C5" s="8"/>
      <c r="D5" s="8"/>
      <c r="E5" s="8"/>
      <c r="F5" s="8"/>
      <c r="G5" s="8"/>
      <c r="H5" s="8"/>
      <c r="I5" s="8"/>
    </row>
    <row r="6" spans="2:9" s="13" customFormat="1" x14ac:dyDescent="0.2">
      <c r="B6" s="22" t="s">
        <v>8</v>
      </c>
      <c r="C6" s="21">
        <v>616571.6</v>
      </c>
      <c r="D6" s="21"/>
      <c r="E6" s="21">
        <v>603374.79999999993</v>
      </c>
      <c r="F6" s="21">
        <v>626609.6</v>
      </c>
      <c r="G6" s="21">
        <v>524227</v>
      </c>
      <c r="H6" s="21">
        <v>503150.3</v>
      </c>
      <c r="I6" s="21">
        <v>508493.3</v>
      </c>
    </row>
    <row r="7" spans="2:9" s="13" customFormat="1" ht="6" customHeight="1" x14ac:dyDescent="0.2">
      <c r="B7" s="10"/>
      <c r="C7" s="12"/>
      <c r="D7" s="12"/>
      <c r="E7" s="12"/>
      <c r="F7" s="12"/>
      <c r="G7" s="12"/>
      <c r="H7" s="12"/>
      <c r="I7" s="12"/>
    </row>
    <row r="8" spans="2:9" s="13" customFormat="1" x14ac:dyDescent="0.2">
      <c r="B8" s="22" t="s">
        <v>9</v>
      </c>
      <c r="C8" s="21">
        <v>-17.2</v>
      </c>
      <c r="D8" s="21"/>
      <c r="E8" s="21">
        <v>-27.6</v>
      </c>
      <c r="F8" s="21">
        <v>-43.1</v>
      </c>
      <c r="G8" s="21">
        <v>-30.5</v>
      </c>
      <c r="H8" s="21">
        <v>-44.4</v>
      </c>
      <c r="I8" s="21">
        <v>-46.7</v>
      </c>
    </row>
    <row r="9" spans="2:9" s="13" customFormat="1" ht="6" customHeight="1" x14ac:dyDescent="0.2">
      <c r="B9" s="10"/>
      <c r="C9" s="12"/>
      <c r="D9" s="12"/>
      <c r="E9" s="12"/>
      <c r="F9" s="12"/>
      <c r="G9" s="12"/>
      <c r="H9" s="12"/>
      <c r="I9" s="12"/>
    </row>
    <row r="10" spans="2:9" s="13" customFormat="1" x14ac:dyDescent="0.2">
      <c r="B10" s="24" t="s">
        <v>10</v>
      </c>
      <c r="C10" s="12"/>
      <c r="D10" s="12"/>
      <c r="E10" s="12"/>
      <c r="F10" s="12"/>
      <c r="G10" s="12"/>
      <c r="H10" s="12"/>
      <c r="I10" s="12"/>
    </row>
    <row r="11" spans="2:9" s="13" customFormat="1" x14ac:dyDescent="0.2">
      <c r="B11" s="10" t="s">
        <v>11</v>
      </c>
      <c r="C11" s="12">
        <v>-1136478.7</v>
      </c>
      <c r="D11" s="12"/>
      <c r="E11" s="12">
        <v>-1293096.9999999998</v>
      </c>
      <c r="F11" s="12">
        <v>-907649.2</v>
      </c>
      <c r="G11" s="12">
        <v>-1090908.7</v>
      </c>
      <c r="H11" s="12">
        <v>-1059944.2</v>
      </c>
      <c r="I11" s="12">
        <v>-905761.5</v>
      </c>
    </row>
    <row r="12" spans="2:9" s="13" customFormat="1" x14ac:dyDescent="0.2">
      <c r="B12" s="10" t="s">
        <v>12</v>
      </c>
      <c r="C12" s="12">
        <v>-35878.1</v>
      </c>
      <c r="D12" s="12"/>
      <c r="E12" s="12">
        <v>-36725.899999999994</v>
      </c>
      <c r="F12" s="12">
        <v>-19774.2</v>
      </c>
      <c r="G12" s="12">
        <v>-41889.9</v>
      </c>
      <c r="H12" s="12">
        <v>-29889.3</v>
      </c>
      <c r="I12" s="12">
        <v>-50210.7</v>
      </c>
    </row>
    <row r="13" spans="2:9" s="13" customFormat="1" x14ac:dyDescent="0.2">
      <c r="B13" s="10" t="s">
        <v>13</v>
      </c>
      <c r="C13" s="12">
        <v>45036</v>
      </c>
      <c r="D13" s="12"/>
      <c r="E13" s="12">
        <v>33613.800000000003</v>
      </c>
      <c r="F13" s="12">
        <v>19045.599999999999</v>
      </c>
      <c r="G13" s="12">
        <v>22641.7</v>
      </c>
      <c r="H13" s="12">
        <v>67870.100000000006</v>
      </c>
      <c r="I13" s="12">
        <v>41139.4</v>
      </c>
    </row>
    <row r="14" spans="2:9" s="13" customFormat="1" x14ac:dyDescent="0.2">
      <c r="B14" s="10" t="s">
        <v>14</v>
      </c>
      <c r="C14" s="12">
        <v>2893.5</v>
      </c>
      <c r="D14" s="12"/>
      <c r="E14" s="12">
        <v>12182.4</v>
      </c>
      <c r="F14" s="12">
        <v>2329.1</v>
      </c>
      <c r="G14" s="12">
        <v>5999.1</v>
      </c>
      <c r="H14" s="12">
        <v>4145.2</v>
      </c>
      <c r="I14" s="12">
        <v>3183</v>
      </c>
    </row>
    <row r="15" spans="2:9" s="13" customFormat="1" x14ac:dyDescent="0.2">
      <c r="B15" s="10" t="s">
        <v>15</v>
      </c>
      <c r="C15" s="12">
        <v>392818.8</v>
      </c>
      <c r="D15" s="12"/>
      <c r="E15" s="12">
        <v>445237.90000000008</v>
      </c>
      <c r="F15" s="12">
        <v>456085</v>
      </c>
      <c r="G15" s="12">
        <v>471844.2</v>
      </c>
      <c r="H15" s="12">
        <v>476530</v>
      </c>
      <c r="I15" s="12">
        <v>390875.5</v>
      </c>
    </row>
    <row r="16" spans="2:9" s="13" customFormat="1" x14ac:dyDescent="0.2">
      <c r="B16" s="10" t="s">
        <v>16</v>
      </c>
      <c r="C16" s="12">
        <v>-3368.1</v>
      </c>
      <c r="D16" s="12"/>
      <c r="E16" s="12">
        <v>-8134.3</v>
      </c>
      <c r="F16" s="12">
        <v>-3070.4</v>
      </c>
      <c r="G16" s="12">
        <v>-4949.2</v>
      </c>
      <c r="H16" s="12">
        <v>-6707.2</v>
      </c>
      <c r="I16" s="12">
        <v>-5880.8</v>
      </c>
    </row>
    <row r="17" spans="2:9" s="13" customFormat="1" x14ac:dyDescent="0.2">
      <c r="B17" s="10" t="s">
        <v>17</v>
      </c>
      <c r="C17" s="12">
        <v>9250</v>
      </c>
      <c r="D17" s="12"/>
      <c r="E17" s="12">
        <v>3051.8999999999987</v>
      </c>
      <c r="F17" s="12">
        <v>4423.8999999999996</v>
      </c>
      <c r="G17" s="12">
        <v>6365.4</v>
      </c>
      <c r="H17" s="12">
        <v>4960.8</v>
      </c>
      <c r="I17" s="12">
        <v>4902.5</v>
      </c>
    </row>
    <row r="18" spans="2:9" s="13" customFormat="1" ht="6" customHeight="1" x14ac:dyDescent="0.2">
      <c r="B18" s="10"/>
      <c r="C18" s="12"/>
      <c r="D18" s="12"/>
      <c r="E18" s="12"/>
      <c r="F18" s="12"/>
      <c r="G18" s="12"/>
      <c r="H18" s="12"/>
      <c r="I18" s="12"/>
    </row>
    <row r="19" spans="2:9" s="13" customFormat="1" x14ac:dyDescent="0.2">
      <c r="B19" s="22" t="s">
        <v>18</v>
      </c>
      <c r="C19" s="21">
        <f>SUM(C11:C17)</f>
        <v>-725726.6</v>
      </c>
      <c r="D19" s="21"/>
      <c r="E19" s="21">
        <f>SUM(E11:E17)</f>
        <v>-843871.1999999996</v>
      </c>
      <c r="F19" s="21">
        <v>-630897.39999999979</v>
      </c>
      <c r="G19" s="21">
        <v>-543034.6</v>
      </c>
      <c r="H19" s="21">
        <v>-521752.6</v>
      </c>
      <c r="I19" s="21">
        <v>-464212.47000000015</v>
      </c>
    </row>
    <row r="20" spans="2:9" s="13" customFormat="1" ht="6" customHeight="1" x14ac:dyDescent="0.2">
      <c r="B20" s="10"/>
      <c r="C20" s="12"/>
      <c r="D20" s="12"/>
      <c r="E20" s="12"/>
      <c r="F20" s="12"/>
      <c r="G20" s="12"/>
      <c r="H20" s="12"/>
      <c r="I20" s="12"/>
    </row>
    <row r="21" spans="2:9" s="13" customFormat="1" x14ac:dyDescent="0.2">
      <c r="B21" s="24" t="s">
        <v>19</v>
      </c>
      <c r="C21" s="12"/>
      <c r="D21" s="12"/>
      <c r="E21" s="12"/>
      <c r="F21" s="12"/>
      <c r="G21" s="12"/>
      <c r="H21" s="12"/>
      <c r="I21" s="12"/>
    </row>
    <row r="22" spans="2:9" s="13" customFormat="1" x14ac:dyDescent="0.2">
      <c r="B22" s="10" t="s">
        <v>20</v>
      </c>
      <c r="C22" s="12">
        <v>-202872.1</v>
      </c>
      <c r="D22" s="12"/>
      <c r="E22" s="12">
        <v>-174791.79999999993</v>
      </c>
      <c r="F22" s="12">
        <v>-181625.5</v>
      </c>
      <c r="G22" s="12">
        <v>-191159.1</v>
      </c>
      <c r="H22" s="12">
        <v>-174204.5</v>
      </c>
      <c r="I22" s="12">
        <v>-168097.1</v>
      </c>
    </row>
    <row r="23" spans="2:9" s="13" customFormat="1" x14ac:dyDescent="0.2">
      <c r="B23" s="10" t="s">
        <v>21</v>
      </c>
      <c r="C23" s="12">
        <v>-19.100000000000001</v>
      </c>
      <c r="D23" s="12"/>
      <c r="E23" s="12">
        <v>-83.9</v>
      </c>
      <c r="F23" s="12">
        <v>-42.6</v>
      </c>
      <c r="G23" s="12">
        <v>-46.3</v>
      </c>
      <c r="H23" s="12">
        <v>-608.29999999999995</v>
      </c>
      <c r="I23" s="12">
        <v>-403.99999999999994</v>
      </c>
    </row>
    <row r="24" spans="2:9" s="13" customFormat="1" x14ac:dyDescent="0.2">
      <c r="B24" s="10" t="s">
        <v>22</v>
      </c>
      <c r="C24" s="12">
        <v>0.2</v>
      </c>
      <c r="D24" s="12"/>
      <c r="E24" s="12">
        <v>2487.1</v>
      </c>
      <c r="F24" s="12">
        <v>0.4</v>
      </c>
      <c r="G24" s="12">
        <v>0.5</v>
      </c>
      <c r="H24" s="12">
        <v>0.60000000000000009</v>
      </c>
      <c r="I24" s="12">
        <v>0</v>
      </c>
    </row>
    <row r="25" spans="2:9" s="13" customFormat="1" x14ac:dyDescent="0.2">
      <c r="B25" s="10" t="s">
        <v>23</v>
      </c>
      <c r="C25" s="12">
        <v>579267.9</v>
      </c>
      <c r="D25" s="12"/>
      <c r="E25" s="12">
        <v>522995.3</v>
      </c>
      <c r="F25" s="12">
        <v>423282.9</v>
      </c>
      <c r="G25" s="12">
        <v>839583.9</v>
      </c>
      <c r="H25" s="12">
        <v>557764.4</v>
      </c>
      <c r="I25" s="12">
        <v>333050.09999999998</v>
      </c>
    </row>
    <row r="26" spans="2:9" s="13" customFormat="1" x14ac:dyDescent="0.2">
      <c r="B26" s="10" t="s">
        <v>24</v>
      </c>
      <c r="C26" s="12">
        <v>-377530.7</v>
      </c>
      <c r="D26" s="12"/>
      <c r="E26" s="12">
        <v>-196285.80000000005</v>
      </c>
      <c r="F26" s="12">
        <v>-256180.5</v>
      </c>
      <c r="G26" s="12">
        <v>-428678.7</v>
      </c>
      <c r="H26" s="12">
        <v>-281785.8</v>
      </c>
      <c r="I26" s="12">
        <v>-137566.9</v>
      </c>
    </row>
    <row r="27" spans="2:9" s="13" customFormat="1" x14ac:dyDescent="0.2">
      <c r="B27" s="10" t="s">
        <v>25</v>
      </c>
      <c r="C27" s="12">
        <v>-5122.7000000000007</v>
      </c>
      <c r="D27" s="12"/>
      <c r="E27" s="12">
        <v>-8000.4</v>
      </c>
      <c r="F27" s="12">
        <v>-5930.7999999999993</v>
      </c>
      <c r="G27" s="12">
        <v>-10375.299999999999</v>
      </c>
      <c r="H27" s="12">
        <v>-2720.6</v>
      </c>
      <c r="I27" s="12">
        <v>-5077.3999999999996</v>
      </c>
    </row>
    <row r="28" spans="2:9" s="13" customFormat="1" x14ac:dyDescent="0.2">
      <c r="B28" s="10" t="s">
        <v>26</v>
      </c>
      <c r="C28" s="12">
        <v>-427.8</v>
      </c>
      <c r="D28" s="12"/>
      <c r="E28" s="12">
        <v>-3118.5</v>
      </c>
      <c r="F28" s="12">
        <v>-204.39999999999998</v>
      </c>
      <c r="G28" s="12">
        <v>-340.9</v>
      </c>
      <c r="H28" s="12">
        <v>-23.9</v>
      </c>
      <c r="I28" s="12">
        <v>-34.5</v>
      </c>
    </row>
    <row r="29" spans="2:9" s="13" customFormat="1" x14ac:dyDescent="0.2">
      <c r="B29" s="10" t="s">
        <v>27</v>
      </c>
      <c r="C29" s="12">
        <v>4679.2</v>
      </c>
      <c r="D29" s="12"/>
      <c r="E29" s="12">
        <v>4619.7</v>
      </c>
      <c r="F29" s="12">
        <v>2686.1000000000004</v>
      </c>
      <c r="G29" s="12">
        <v>1267.8</v>
      </c>
      <c r="H29" s="12">
        <v>2849.4</v>
      </c>
      <c r="I29" s="12">
        <v>8491</v>
      </c>
    </row>
    <row r="30" spans="2:9" s="13" customFormat="1" ht="6" customHeight="1" x14ac:dyDescent="0.2">
      <c r="B30" s="10"/>
      <c r="C30" s="12"/>
      <c r="D30" s="12"/>
      <c r="E30" s="12"/>
      <c r="F30" s="12"/>
      <c r="G30" s="12"/>
      <c r="H30" s="12"/>
      <c r="I30" s="12"/>
    </row>
    <row r="31" spans="2:9" s="13" customFormat="1" x14ac:dyDescent="0.2">
      <c r="B31" s="22" t="s">
        <v>28</v>
      </c>
      <c r="C31" s="21">
        <f>SUM(C22:C29)</f>
        <v>-2025.0999999999894</v>
      </c>
      <c r="D31" s="21"/>
      <c r="E31" s="21">
        <f>SUM(E22:E29)</f>
        <v>147821.70000000004</v>
      </c>
      <c r="F31" s="21">
        <v>210251.9</v>
      </c>
      <c r="G31" s="21">
        <v>101271.30000000008</v>
      </c>
      <c r="H31" s="21">
        <v>30361.199999999975</v>
      </c>
      <c r="I31" s="21">
        <v>54958.100000000006</v>
      </c>
    </row>
    <row r="32" spans="2:9" s="13" customFormat="1" ht="6" customHeight="1" x14ac:dyDescent="0.2">
      <c r="B32" s="14"/>
      <c r="C32" s="16"/>
      <c r="D32" s="16"/>
      <c r="E32" s="16"/>
      <c r="F32" s="16"/>
      <c r="G32" s="16"/>
      <c r="H32" s="16"/>
      <c r="I32" s="16"/>
    </row>
    <row r="33" spans="1:12" s="17" customFormat="1" x14ac:dyDescent="0.2">
      <c r="B33" s="26" t="s">
        <v>29</v>
      </c>
      <c r="C33" s="28">
        <f>SUM(C6,C8,C19,C31)</f>
        <v>-111197.29999999994</v>
      </c>
      <c r="D33" s="28"/>
      <c r="E33" s="28">
        <f>SUM(E6,E8,E19,E31)</f>
        <v>-92702.29999999961</v>
      </c>
      <c r="F33" s="28">
        <v>103551.0000000002</v>
      </c>
      <c r="G33" s="28">
        <v>61342.600000000064</v>
      </c>
      <c r="H33" s="28">
        <v>17055.199999999975</v>
      </c>
      <c r="I33" s="28">
        <v>26520.029999999882</v>
      </c>
      <c r="K33" s="13"/>
      <c r="L33" s="13"/>
    </row>
    <row r="34" spans="1:12" x14ac:dyDescent="0.2">
      <c r="A34" s="19"/>
      <c r="B34" s="25"/>
      <c r="C34" s="25"/>
      <c r="D34" s="19"/>
      <c r="E34" s="25"/>
      <c r="F34" s="25"/>
      <c r="G34" s="25"/>
      <c r="H34" s="25"/>
      <c r="I34" s="25"/>
    </row>
    <row r="35" spans="1:12" x14ac:dyDescent="0.2">
      <c r="A35" s="19"/>
      <c r="B35" s="21" t="s">
        <v>30</v>
      </c>
      <c r="C35" s="21">
        <v>889368.80000000051</v>
      </c>
      <c r="D35" s="21"/>
      <c r="E35" s="21">
        <v>982694.2000000003</v>
      </c>
      <c r="F35" s="21">
        <v>830320.6</v>
      </c>
      <c r="G35" s="21">
        <v>732080.4</v>
      </c>
      <c r="H35" s="21">
        <v>672107.6</v>
      </c>
      <c r="I35" s="21">
        <v>643109.6</v>
      </c>
      <c r="K35" s="13"/>
      <c r="L35" s="13"/>
    </row>
    <row r="36" spans="1:12" x14ac:dyDescent="0.2">
      <c r="A36" s="19"/>
      <c r="B36" s="12" t="s">
        <v>31</v>
      </c>
      <c r="C36" s="12">
        <v>-1446.6999999999998</v>
      </c>
      <c r="D36" s="12"/>
      <c r="E36" s="12">
        <v>2225.5</v>
      </c>
      <c r="F36" s="12">
        <v>360.10000000000008</v>
      </c>
      <c r="G36" s="12">
        <v>0</v>
      </c>
      <c r="H36" s="12">
        <v>0</v>
      </c>
      <c r="I36" s="12">
        <v>0</v>
      </c>
      <c r="K36" s="13"/>
      <c r="L36" s="13"/>
    </row>
    <row r="37" spans="1:12" ht="13.5" thickBot="1" x14ac:dyDescent="0.25">
      <c r="A37" s="19"/>
      <c r="B37" s="20" t="s">
        <v>32</v>
      </c>
      <c r="C37" s="20">
        <f>SUM(C35,C36,C33)</f>
        <v>776724.80000000063</v>
      </c>
      <c r="D37" s="20"/>
      <c r="E37" s="20">
        <f>SUM(E35,E36,E33)</f>
        <v>892217.40000000072</v>
      </c>
      <c r="F37" s="20">
        <v>835631.40000000026</v>
      </c>
      <c r="G37" s="20">
        <v>733450.20000000007</v>
      </c>
      <c r="H37" s="20">
        <v>660164.79999999993</v>
      </c>
      <c r="I37" s="20">
        <v>648037.99999999988</v>
      </c>
      <c r="K37" s="13"/>
      <c r="L37" s="13"/>
    </row>
    <row r="38" spans="1:12" ht="13.5" thickTop="1" x14ac:dyDescent="0.2"/>
    <row r="40" spans="1:12" x14ac:dyDescent="0.2">
      <c r="B40" s="18" t="s">
        <v>33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workbookViewId="0">
      <selection sqref="A1:XFD1048576"/>
    </sheetView>
  </sheetViews>
  <sheetFormatPr defaultColWidth="9.140625" defaultRowHeight="12.75" x14ac:dyDescent="0.2"/>
  <cols>
    <col min="1" max="1" width="9.140625" style="2"/>
    <col min="2" max="2" width="64.5703125" style="2" bestFit="1" customWidth="1"/>
    <col min="3" max="3" width="15.85546875" style="2" customWidth="1"/>
    <col min="4" max="4" width="5" style="2" customWidth="1"/>
    <col min="5" max="9" width="15.85546875" style="2" customWidth="1"/>
    <col min="10" max="16384" width="9.140625" style="2"/>
  </cols>
  <sheetData>
    <row r="1" spans="2:9" x14ac:dyDescent="0.2">
      <c r="B1" s="1" t="s">
        <v>0</v>
      </c>
    </row>
    <row r="3" spans="2:9" s="5" customFormat="1" x14ac:dyDescent="0.2">
      <c r="B3" s="3"/>
      <c r="C3" s="34" t="s">
        <v>1</v>
      </c>
      <c r="D3" s="3"/>
      <c r="E3" s="34" t="s">
        <v>2</v>
      </c>
      <c r="F3" s="34" t="s">
        <v>3</v>
      </c>
      <c r="G3" s="34" t="s">
        <v>4</v>
      </c>
      <c r="H3" s="34" t="s">
        <v>5</v>
      </c>
      <c r="I3" s="34" t="s">
        <v>6</v>
      </c>
    </row>
    <row r="4" spans="2:9" s="5" customFormat="1" x14ac:dyDescent="0.2">
      <c r="B4" s="6"/>
      <c r="C4" s="35" t="s">
        <v>7</v>
      </c>
      <c r="D4" s="6"/>
      <c r="E4" s="35" t="s">
        <v>7</v>
      </c>
      <c r="F4" s="35" t="s">
        <v>7</v>
      </c>
      <c r="G4" s="35" t="s">
        <v>7</v>
      </c>
      <c r="H4" s="35" t="s">
        <v>7</v>
      </c>
      <c r="I4" s="35" t="s">
        <v>7</v>
      </c>
    </row>
    <row r="5" spans="2:9" x14ac:dyDescent="0.2">
      <c r="B5" s="8"/>
      <c r="C5" s="8"/>
      <c r="D5" s="8"/>
      <c r="E5" s="8"/>
      <c r="F5" s="8"/>
      <c r="G5" s="8"/>
      <c r="H5" s="8"/>
      <c r="I5" s="8"/>
    </row>
    <row r="6" spans="2:9" s="13" customFormat="1" x14ac:dyDescent="0.2">
      <c r="B6" s="22" t="s">
        <v>8</v>
      </c>
      <c r="C6" s="21">
        <v>603374.79999999993</v>
      </c>
      <c r="D6" s="21"/>
      <c r="E6" s="21">
        <v>626609.6</v>
      </c>
      <c r="F6" s="21">
        <v>524227</v>
      </c>
      <c r="G6" s="21">
        <v>503150.3</v>
      </c>
      <c r="H6" s="21">
        <v>508493.3</v>
      </c>
      <c r="I6" s="21">
        <v>435828.5</v>
      </c>
    </row>
    <row r="7" spans="2:9" s="13" customFormat="1" ht="6" customHeight="1" x14ac:dyDescent="0.2">
      <c r="B7" s="10"/>
      <c r="C7" s="12"/>
      <c r="D7" s="12"/>
      <c r="E7" s="12"/>
      <c r="F7" s="12"/>
      <c r="G7" s="12"/>
      <c r="H7" s="12"/>
      <c r="I7" s="12"/>
    </row>
    <row r="8" spans="2:9" s="13" customFormat="1" x14ac:dyDescent="0.2">
      <c r="B8" s="22" t="s">
        <v>9</v>
      </c>
      <c r="C8" s="21">
        <v>-27.6</v>
      </c>
      <c r="D8" s="21"/>
      <c r="E8" s="21">
        <v>-43.1</v>
      </c>
      <c r="F8" s="21">
        <v>-30.5</v>
      </c>
      <c r="G8" s="21">
        <v>-44.4</v>
      </c>
      <c r="H8" s="21">
        <v>-46.7</v>
      </c>
      <c r="I8" s="21">
        <v>-54.1</v>
      </c>
    </row>
    <row r="9" spans="2:9" s="13" customFormat="1" ht="6" customHeight="1" x14ac:dyDescent="0.2">
      <c r="B9" s="10"/>
      <c r="C9" s="12"/>
      <c r="D9" s="12"/>
      <c r="E9" s="12"/>
      <c r="F9" s="12"/>
      <c r="G9" s="12"/>
      <c r="H9" s="12"/>
      <c r="I9" s="12"/>
    </row>
    <row r="10" spans="2:9" s="13" customFormat="1" x14ac:dyDescent="0.2">
      <c r="B10" s="24" t="s">
        <v>10</v>
      </c>
      <c r="C10" s="12"/>
      <c r="D10" s="12"/>
      <c r="E10" s="12"/>
      <c r="F10" s="12"/>
      <c r="G10" s="12"/>
      <c r="H10" s="12"/>
      <c r="I10" s="12"/>
    </row>
    <row r="11" spans="2:9" s="13" customFormat="1" x14ac:dyDescent="0.2">
      <c r="B11" s="10" t="s">
        <v>11</v>
      </c>
      <c r="C11" s="12">
        <v>-1293096.9999999998</v>
      </c>
      <c r="D11" s="12"/>
      <c r="E11" s="12">
        <v>-907649.2</v>
      </c>
      <c r="F11" s="12">
        <v>-1090908.7</v>
      </c>
      <c r="G11" s="12">
        <v>-1059944.2</v>
      </c>
      <c r="H11" s="12">
        <v>-905761.5</v>
      </c>
      <c r="I11" s="12">
        <v>-806980.4</v>
      </c>
    </row>
    <row r="12" spans="2:9" s="13" customFormat="1" x14ac:dyDescent="0.2">
      <c r="B12" s="10" t="s">
        <v>12</v>
      </c>
      <c r="C12" s="12">
        <v>-36725.899999999994</v>
      </c>
      <c r="D12" s="12"/>
      <c r="E12" s="12">
        <v>-19774.2</v>
      </c>
      <c r="F12" s="12">
        <v>-41889.9</v>
      </c>
      <c r="G12" s="12">
        <v>-29889.3</v>
      </c>
      <c r="H12" s="12">
        <v>-50210.7</v>
      </c>
      <c r="I12" s="12">
        <v>-47599.5</v>
      </c>
    </row>
    <row r="13" spans="2:9" s="13" customFormat="1" x14ac:dyDescent="0.2">
      <c r="B13" s="10" t="s">
        <v>13</v>
      </c>
      <c r="C13" s="12">
        <v>33613.800000000003</v>
      </c>
      <c r="D13" s="12"/>
      <c r="E13" s="12">
        <v>19045.599999999999</v>
      </c>
      <c r="F13" s="12">
        <v>22641.7</v>
      </c>
      <c r="G13" s="12">
        <v>67870.100000000006</v>
      </c>
      <c r="H13" s="12">
        <v>41139.4</v>
      </c>
      <c r="I13" s="12">
        <v>50158.2</v>
      </c>
    </row>
    <row r="14" spans="2:9" s="13" customFormat="1" x14ac:dyDescent="0.2">
      <c r="B14" s="10" t="s">
        <v>14</v>
      </c>
      <c r="C14" s="12">
        <v>12182.4</v>
      </c>
      <c r="D14" s="12"/>
      <c r="E14" s="12">
        <v>2329.1</v>
      </c>
      <c r="F14" s="12">
        <v>5999.1</v>
      </c>
      <c r="G14" s="12">
        <v>4145.2</v>
      </c>
      <c r="H14" s="12">
        <v>3183</v>
      </c>
      <c r="I14" s="12">
        <v>4198.7</v>
      </c>
    </row>
    <row r="15" spans="2:9" s="13" customFormat="1" x14ac:dyDescent="0.2">
      <c r="B15" s="10" t="s">
        <v>15</v>
      </c>
      <c r="C15" s="12">
        <v>445237.90000000008</v>
      </c>
      <c r="D15" s="12"/>
      <c r="E15" s="12">
        <v>456085</v>
      </c>
      <c r="F15" s="12">
        <v>471844.2</v>
      </c>
      <c r="G15" s="12">
        <v>476530</v>
      </c>
      <c r="H15" s="12">
        <v>390875.5</v>
      </c>
      <c r="I15" s="12">
        <v>335917.6</v>
      </c>
    </row>
    <row r="16" spans="2:9" s="13" customFormat="1" x14ac:dyDescent="0.2">
      <c r="B16" s="10" t="s">
        <v>16</v>
      </c>
      <c r="C16" s="12">
        <v>-8134.3</v>
      </c>
      <c r="D16" s="12"/>
      <c r="E16" s="12">
        <v>-3070.4</v>
      </c>
      <c r="F16" s="12">
        <v>-4949.2</v>
      </c>
      <c r="G16" s="12">
        <v>-6707.2</v>
      </c>
      <c r="H16" s="12">
        <v>-5880.8</v>
      </c>
      <c r="I16" s="12">
        <v>-6036.4</v>
      </c>
    </row>
    <row r="17" spans="2:9" s="13" customFormat="1" x14ac:dyDescent="0.2">
      <c r="B17" s="10" t="s">
        <v>17</v>
      </c>
      <c r="C17" s="12">
        <v>3051.8999999999987</v>
      </c>
      <c r="D17" s="12"/>
      <c r="E17" s="12">
        <v>4423.8999999999996</v>
      </c>
      <c r="F17" s="12">
        <v>6365.4</v>
      </c>
      <c r="G17" s="12">
        <v>4960.8</v>
      </c>
      <c r="H17" s="12">
        <v>4902.5</v>
      </c>
      <c r="I17" s="12">
        <v>6129.33</v>
      </c>
    </row>
    <row r="18" spans="2:9" s="13" customFormat="1" ht="6" customHeight="1" x14ac:dyDescent="0.2">
      <c r="B18" s="10"/>
      <c r="C18" s="12"/>
      <c r="D18" s="12"/>
      <c r="E18" s="12"/>
      <c r="F18" s="12"/>
      <c r="G18" s="12"/>
      <c r="H18" s="12"/>
      <c r="I18" s="12"/>
    </row>
    <row r="19" spans="2:9" s="13" customFormat="1" x14ac:dyDescent="0.2">
      <c r="B19" s="22" t="s">
        <v>18</v>
      </c>
      <c r="C19" s="21">
        <f>SUM(C11:C17)</f>
        <v>-843871.1999999996</v>
      </c>
      <c r="D19" s="21"/>
      <c r="E19" s="21">
        <f>SUM(E11:E17)</f>
        <v>-448610.19999999995</v>
      </c>
      <c r="F19" s="21">
        <v>-630897.39999999979</v>
      </c>
      <c r="G19" s="21">
        <v>-543034.6</v>
      </c>
      <c r="H19" s="21">
        <v>-521752.6</v>
      </c>
      <c r="I19" s="21">
        <v>-464212.47000000015</v>
      </c>
    </row>
    <row r="20" spans="2:9" s="13" customFormat="1" ht="6" customHeight="1" x14ac:dyDescent="0.2">
      <c r="B20" s="10"/>
      <c r="C20" s="12"/>
      <c r="D20" s="12"/>
      <c r="E20" s="12"/>
      <c r="F20" s="12"/>
      <c r="G20" s="12"/>
      <c r="H20" s="12"/>
      <c r="I20" s="12"/>
    </row>
    <row r="21" spans="2:9" s="13" customFormat="1" x14ac:dyDescent="0.2">
      <c r="B21" s="24" t="s">
        <v>19</v>
      </c>
      <c r="C21" s="12"/>
      <c r="D21" s="12"/>
      <c r="E21" s="12"/>
      <c r="F21" s="12"/>
      <c r="G21" s="12"/>
      <c r="H21" s="12"/>
      <c r="I21" s="12"/>
    </row>
    <row r="22" spans="2:9" s="13" customFormat="1" x14ac:dyDescent="0.2">
      <c r="B22" s="10" t="s">
        <v>20</v>
      </c>
      <c r="C22" s="12">
        <v>-174791.79999999993</v>
      </c>
      <c r="D22" s="12"/>
      <c r="E22" s="12">
        <v>-181625.5</v>
      </c>
      <c r="F22" s="12">
        <v>-191159.1</v>
      </c>
      <c r="G22" s="12">
        <v>-174204.5</v>
      </c>
      <c r="H22" s="12">
        <v>-168097.1</v>
      </c>
      <c r="I22" s="12">
        <v>-161543.9</v>
      </c>
    </row>
    <row r="23" spans="2:9" s="13" customFormat="1" x14ac:dyDescent="0.2">
      <c r="B23" s="10" t="s">
        <v>21</v>
      </c>
      <c r="C23" s="12">
        <v>-83.9</v>
      </c>
      <c r="D23" s="12"/>
      <c r="E23" s="12">
        <v>-42.6</v>
      </c>
      <c r="F23" s="12">
        <v>-46.3</v>
      </c>
      <c r="G23" s="12">
        <v>-608.29999999999995</v>
      </c>
      <c r="H23" s="12">
        <v>-403.99999999999994</v>
      </c>
      <c r="I23" s="12">
        <v>-1.5</v>
      </c>
    </row>
    <row r="24" spans="2:9" s="13" customFormat="1" x14ac:dyDescent="0.2">
      <c r="B24" s="10" t="s">
        <v>22</v>
      </c>
      <c r="C24" s="12">
        <v>2487.1</v>
      </c>
      <c r="D24" s="12"/>
      <c r="E24" s="12">
        <v>0.4</v>
      </c>
      <c r="F24" s="12">
        <v>0.5</v>
      </c>
      <c r="G24" s="12">
        <v>0.60000000000000009</v>
      </c>
      <c r="H24" s="12">
        <v>0</v>
      </c>
      <c r="I24" s="12">
        <v>0.30000000000000004</v>
      </c>
    </row>
    <row r="25" spans="2:9" s="13" customFormat="1" x14ac:dyDescent="0.2">
      <c r="B25" s="10" t="s">
        <v>23</v>
      </c>
      <c r="C25" s="12">
        <v>522995.3</v>
      </c>
      <c r="D25" s="12"/>
      <c r="E25" s="12">
        <v>423282.9</v>
      </c>
      <c r="F25" s="12">
        <v>839583.9</v>
      </c>
      <c r="G25" s="12">
        <v>557764.4</v>
      </c>
      <c r="H25" s="12">
        <v>333050.09999999998</v>
      </c>
      <c r="I25" s="12">
        <v>371286.4</v>
      </c>
    </row>
    <row r="26" spans="2:9" s="13" customFormat="1" x14ac:dyDescent="0.2">
      <c r="B26" s="10" t="s">
        <v>24</v>
      </c>
      <c r="C26" s="12">
        <v>-196285.80000000005</v>
      </c>
      <c r="D26" s="12"/>
      <c r="E26" s="12">
        <v>-256180.5</v>
      </c>
      <c r="F26" s="12">
        <v>-428678.7</v>
      </c>
      <c r="G26" s="12">
        <v>-281785.8</v>
      </c>
      <c r="H26" s="12">
        <v>-137566.9</v>
      </c>
      <c r="I26" s="12">
        <v>-161929.60000000001</v>
      </c>
    </row>
    <row r="27" spans="2:9" s="13" customFormat="1" x14ac:dyDescent="0.2">
      <c r="B27" s="10" t="s">
        <v>25</v>
      </c>
      <c r="C27" s="12">
        <v>-8000.4</v>
      </c>
      <c r="D27" s="12"/>
      <c r="E27" s="12">
        <v>-5930.7999999999993</v>
      </c>
      <c r="F27" s="12">
        <v>-10375.299999999999</v>
      </c>
      <c r="G27" s="12">
        <v>-2720.6</v>
      </c>
      <c r="H27" s="12">
        <v>-5077.3999999999996</v>
      </c>
      <c r="I27" s="12">
        <v>-1319.3</v>
      </c>
    </row>
    <row r="28" spans="2:9" s="13" customFormat="1" x14ac:dyDescent="0.2">
      <c r="B28" s="10" t="s">
        <v>26</v>
      </c>
      <c r="C28" s="12">
        <v>-3118.5</v>
      </c>
      <c r="D28" s="12"/>
      <c r="E28" s="12">
        <v>-204.39999999999998</v>
      </c>
      <c r="F28" s="12">
        <v>-340.9</v>
      </c>
      <c r="G28" s="12">
        <v>-23.9</v>
      </c>
      <c r="H28" s="12">
        <v>-34.5</v>
      </c>
      <c r="I28" s="12">
        <v>-268.10000000000002</v>
      </c>
    </row>
    <row r="29" spans="2:9" s="13" customFormat="1" x14ac:dyDescent="0.2">
      <c r="B29" s="10" t="s">
        <v>27</v>
      </c>
      <c r="C29" s="12">
        <v>4619.7</v>
      </c>
      <c r="D29" s="12"/>
      <c r="E29" s="12">
        <v>2686.1000000000004</v>
      </c>
      <c r="F29" s="12">
        <v>1267.8</v>
      </c>
      <c r="G29" s="12">
        <v>2849.4</v>
      </c>
      <c r="H29" s="12">
        <v>8491</v>
      </c>
      <c r="I29" s="12">
        <v>8733.7999999999993</v>
      </c>
    </row>
    <row r="30" spans="2:9" s="13" customFormat="1" ht="6" customHeight="1" x14ac:dyDescent="0.2">
      <c r="B30" s="10"/>
      <c r="C30" s="12"/>
      <c r="D30" s="12"/>
      <c r="E30" s="12"/>
      <c r="F30" s="12"/>
      <c r="G30" s="12"/>
      <c r="H30" s="12"/>
      <c r="I30" s="12"/>
    </row>
    <row r="31" spans="2:9" s="13" customFormat="1" x14ac:dyDescent="0.2">
      <c r="B31" s="22" t="s">
        <v>28</v>
      </c>
      <c r="C31" s="21">
        <f>SUM(C22:C29)</f>
        <v>147821.70000000004</v>
      </c>
      <c r="D31" s="21"/>
      <c r="E31" s="21">
        <f>SUM(E22:E29)</f>
        <v>-18014.399999999987</v>
      </c>
      <c r="F31" s="21">
        <v>210251.9</v>
      </c>
      <c r="G31" s="21">
        <v>101271.30000000008</v>
      </c>
      <c r="H31" s="21">
        <v>30361.199999999975</v>
      </c>
      <c r="I31" s="21">
        <v>54958.100000000006</v>
      </c>
    </row>
    <row r="32" spans="2:9" s="13" customFormat="1" ht="6" customHeight="1" x14ac:dyDescent="0.2">
      <c r="B32" s="14"/>
      <c r="C32" s="16"/>
      <c r="D32" s="16"/>
      <c r="E32" s="16"/>
      <c r="F32" s="16"/>
      <c r="G32" s="16"/>
      <c r="H32" s="16"/>
      <c r="I32" s="16"/>
    </row>
    <row r="33" spans="1:12" s="17" customFormat="1" x14ac:dyDescent="0.2">
      <c r="B33" s="26" t="s">
        <v>29</v>
      </c>
      <c r="C33" s="28">
        <f>SUM(C6,C8,C19,C31)</f>
        <v>-92702.29999999961</v>
      </c>
      <c r="D33" s="28"/>
      <c r="E33" s="28">
        <f>SUM(E6,E8,E19,E31)</f>
        <v>159941.90000000005</v>
      </c>
      <c r="F33" s="28">
        <v>103551.0000000002</v>
      </c>
      <c r="G33" s="28">
        <v>61342.600000000064</v>
      </c>
      <c r="H33" s="28">
        <v>17055.199999999975</v>
      </c>
      <c r="I33" s="28">
        <v>26520.029999999882</v>
      </c>
      <c r="K33" s="13"/>
      <c r="L33" s="13"/>
    </row>
    <row r="34" spans="1:12" x14ac:dyDescent="0.2">
      <c r="A34" s="19"/>
      <c r="B34" s="25"/>
      <c r="C34" s="25"/>
      <c r="D34" s="19"/>
      <c r="E34" s="25"/>
      <c r="F34" s="25"/>
      <c r="G34" s="25"/>
      <c r="H34" s="25"/>
      <c r="I34" s="25"/>
    </row>
    <row r="35" spans="1:12" x14ac:dyDescent="0.2">
      <c r="A35" s="19"/>
      <c r="B35" s="21" t="s">
        <v>30</v>
      </c>
      <c r="C35" s="21">
        <v>982694.2000000003</v>
      </c>
      <c r="D35" s="21"/>
      <c r="E35" s="21">
        <v>830320.6</v>
      </c>
      <c r="F35" s="21">
        <v>732080.4</v>
      </c>
      <c r="G35" s="21">
        <v>672107.6</v>
      </c>
      <c r="H35" s="21">
        <v>643109.6</v>
      </c>
      <c r="I35" s="21">
        <v>621517.97</v>
      </c>
      <c r="K35" s="13"/>
      <c r="L35" s="13"/>
    </row>
    <row r="36" spans="1:12" x14ac:dyDescent="0.2">
      <c r="A36" s="19"/>
      <c r="B36" s="12" t="s">
        <v>31</v>
      </c>
      <c r="C36" s="12">
        <v>2225.5</v>
      </c>
      <c r="D36" s="12"/>
      <c r="E36" s="12">
        <v>360.10000000000008</v>
      </c>
      <c r="F36" s="12">
        <v>0</v>
      </c>
      <c r="G36" s="12">
        <v>0</v>
      </c>
      <c r="H36" s="12">
        <v>0</v>
      </c>
      <c r="I36" s="12">
        <v>0</v>
      </c>
      <c r="K36" s="13"/>
      <c r="L36" s="13"/>
    </row>
    <row r="37" spans="1:12" ht="13.5" thickBot="1" x14ac:dyDescent="0.25">
      <c r="A37" s="19"/>
      <c r="B37" s="20" t="s">
        <v>32</v>
      </c>
      <c r="C37" s="20">
        <f>SUM(C35,C36,C33)</f>
        <v>892217.40000000072</v>
      </c>
      <c r="D37" s="20"/>
      <c r="E37" s="20">
        <f>SUM(E35,E36,E33)</f>
        <v>990622.6</v>
      </c>
      <c r="F37" s="20">
        <v>835631.40000000026</v>
      </c>
      <c r="G37" s="20">
        <v>733450.20000000007</v>
      </c>
      <c r="H37" s="20">
        <v>660164.79999999993</v>
      </c>
      <c r="I37" s="20">
        <v>648037.99999999988</v>
      </c>
      <c r="K37" s="13"/>
      <c r="L37" s="13"/>
    </row>
    <row r="38" spans="1:12" ht="13.5" thickTop="1" x14ac:dyDescent="0.2"/>
    <row r="40" spans="1:12" x14ac:dyDescent="0.2">
      <c r="B40" s="18" t="s">
        <v>33</v>
      </c>
    </row>
  </sheetData>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workbookViewId="0">
      <selection activeCell="A14" sqref="A14"/>
    </sheetView>
  </sheetViews>
  <sheetFormatPr defaultColWidth="9.140625" defaultRowHeight="12.75" x14ac:dyDescent="0.2"/>
  <cols>
    <col min="1" max="1" width="9.140625" style="2"/>
    <col min="2" max="2" width="64.5703125" style="2" bestFit="1" customWidth="1"/>
    <col min="3" max="3" width="15.85546875" style="2" customWidth="1"/>
    <col min="4" max="4" width="5" style="2" customWidth="1"/>
    <col min="5" max="8" width="15.85546875" style="2" customWidth="1"/>
    <col min="9" max="16384" width="9.140625" style="2"/>
  </cols>
  <sheetData>
    <row r="1" spans="2:8" x14ac:dyDescent="0.2">
      <c r="B1" s="1" t="s">
        <v>0</v>
      </c>
    </row>
    <row r="3" spans="2:8" s="5" customFormat="1" x14ac:dyDescent="0.2">
      <c r="B3" s="3"/>
      <c r="C3" s="4" t="s">
        <v>2</v>
      </c>
      <c r="D3" s="3"/>
      <c r="E3" s="34" t="s">
        <v>3</v>
      </c>
      <c r="F3" s="34" t="s">
        <v>4</v>
      </c>
      <c r="G3" s="34" t="s">
        <v>5</v>
      </c>
      <c r="H3" s="34" t="s">
        <v>6</v>
      </c>
    </row>
    <row r="4" spans="2:8" s="5" customFormat="1" x14ac:dyDescent="0.2">
      <c r="B4" s="6"/>
      <c r="C4" s="7" t="s">
        <v>7</v>
      </c>
      <c r="D4" s="6"/>
      <c r="E4" s="35" t="s">
        <v>7</v>
      </c>
      <c r="F4" s="35" t="s">
        <v>7</v>
      </c>
      <c r="G4" s="35" t="s">
        <v>7</v>
      </c>
      <c r="H4" s="35" t="s">
        <v>7</v>
      </c>
    </row>
    <row r="5" spans="2:8" x14ac:dyDescent="0.2">
      <c r="B5" s="8"/>
      <c r="C5" s="9"/>
      <c r="D5" s="8"/>
      <c r="E5" s="8"/>
      <c r="F5" s="8"/>
      <c r="G5" s="8"/>
      <c r="H5" s="8"/>
    </row>
    <row r="6" spans="2:8" s="13" customFormat="1" x14ac:dyDescent="0.2">
      <c r="B6" s="22" t="s">
        <v>8</v>
      </c>
      <c r="C6" s="23">
        <v>626609.6</v>
      </c>
      <c r="D6" s="21"/>
      <c r="E6" s="21">
        <v>524227</v>
      </c>
      <c r="F6" s="21">
        <v>503150.3</v>
      </c>
      <c r="G6" s="21">
        <v>508493.3</v>
      </c>
      <c r="H6" s="21">
        <v>435828.5</v>
      </c>
    </row>
    <row r="7" spans="2:8" s="13" customFormat="1" ht="6" customHeight="1" x14ac:dyDescent="0.2">
      <c r="B7" s="10"/>
      <c r="C7" s="11"/>
      <c r="D7" s="12"/>
      <c r="E7" s="12"/>
      <c r="F7" s="12"/>
      <c r="G7" s="12"/>
      <c r="H7" s="12"/>
    </row>
    <row r="8" spans="2:8" s="13" customFormat="1" x14ac:dyDescent="0.2">
      <c r="B8" s="22" t="s">
        <v>9</v>
      </c>
      <c r="C8" s="23">
        <v>-43.1</v>
      </c>
      <c r="D8" s="21"/>
      <c r="E8" s="21">
        <v>-30.5</v>
      </c>
      <c r="F8" s="21">
        <v>-44.4</v>
      </c>
      <c r="G8" s="21">
        <v>-46.7</v>
      </c>
      <c r="H8" s="21">
        <v>-54.1</v>
      </c>
    </row>
    <row r="9" spans="2:8" s="13" customFormat="1" ht="6" customHeight="1" x14ac:dyDescent="0.2">
      <c r="B9" s="10"/>
      <c r="C9" s="11"/>
      <c r="D9" s="12"/>
      <c r="E9" s="12"/>
      <c r="F9" s="12"/>
      <c r="G9" s="12"/>
      <c r="H9" s="12"/>
    </row>
    <row r="10" spans="2:8" s="13" customFormat="1" x14ac:dyDescent="0.2">
      <c r="B10" s="24" t="s">
        <v>10</v>
      </c>
      <c r="C10" s="11"/>
      <c r="D10" s="12"/>
      <c r="E10" s="12"/>
      <c r="F10" s="12"/>
      <c r="G10" s="12"/>
      <c r="H10" s="12"/>
    </row>
    <row r="11" spans="2:8" s="13" customFormat="1" x14ac:dyDescent="0.2">
      <c r="B11" s="10" t="s">
        <v>11</v>
      </c>
      <c r="C11" s="11">
        <v>-907649.2</v>
      </c>
      <c r="D11" s="12"/>
      <c r="E11" s="12">
        <v>-1090908.7</v>
      </c>
      <c r="F11" s="12">
        <v>-1059944.2</v>
      </c>
      <c r="G11" s="12">
        <v>-905761.5</v>
      </c>
      <c r="H11" s="12">
        <v>-806980.4</v>
      </c>
    </row>
    <row r="12" spans="2:8" s="13" customFormat="1" x14ac:dyDescent="0.2">
      <c r="B12" s="10" t="s">
        <v>12</v>
      </c>
      <c r="C12" s="11">
        <v>-19774.2</v>
      </c>
      <c r="D12" s="12"/>
      <c r="E12" s="12">
        <v>-41889.9</v>
      </c>
      <c r="F12" s="12">
        <v>-29889.3</v>
      </c>
      <c r="G12" s="12">
        <v>-50210.7</v>
      </c>
      <c r="H12" s="12">
        <v>-47599.5</v>
      </c>
    </row>
    <row r="13" spans="2:8" s="13" customFormat="1" x14ac:dyDescent="0.2">
      <c r="B13" s="10" t="s">
        <v>13</v>
      </c>
      <c r="C13" s="11">
        <v>19045.599999999999</v>
      </c>
      <c r="D13" s="12"/>
      <c r="E13" s="12">
        <v>22641.7</v>
      </c>
      <c r="F13" s="12">
        <v>67870.100000000006</v>
      </c>
      <c r="G13" s="12">
        <v>41139.4</v>
      </c>
      <c r="H13" s="12">
        <v>50158.2</v>
      </c>
    </row>
    <row r="14" spans="2:8" s="13" customFormat="1" x14ac:dyDescent="0.2">
      <c r="B14" s="10" t="s">
        <v>14</v>
      </c>
      <c r="C14" s="11">
        <v>2329.1</v>
      </c>
      <c r="D14" s="12"/>
      <c r="E14" s="12">
        <v>5999.1</v>
      </c>
      <c r="F14" s="12">
        <v>4145.2</v>
      </c>
      <c r="G14" s="12">
        <v>3183</v>
      </c>
      <c r="H14" s="12">
        <v>4198.7</v>
      </c>
    </row>
    <row r="15" spans="2:8" s="13" customFormat="1" x14ac:dyDescent="0.2">
      <c r="B15" s="10" t="s">
        <v>15</v>
      </c>
      <c r="C15" s="11">
        <v>456085</v>
      </c>
      <c r="D15" s="12"/>
      <c r="E15" s="12">
        <v>471844.2</v>
      </c>
      <c r="F15" s="12">
        <v>476530</v>
      </c>
      <c r="G15" s="12">
        <v>390875.5</v>
      </c>
      <c r="H15" s="12">
        <v>335917.6</v>
      </c>
    </row>
    <row r="16" spans="2:8" s="13" customFormat="1" x14ac:dyDescent="0.2">
      <c r="B16" s="10" t="s">
        <v>16</v>
      </c>
      <c r="C16" s="11">
        <v>-3070.4</v>
      </c>
      <c r="D16" s="12"/>
      <c r="E16" s="12">
        <v>-4949.2</v>
      </c>
      <c r="F16" s="12">
        <v>-6707.2</v>
      </c>
      <c r="G16" s="12">
        <v>-5880.8</v>
      </c>
      <c r="H16" s="12">
        <v>-6036.4</v>
      </c>
    </row>
    <row r="17" spans="2:8" s="13" customFormat="1" x14ac:dyDescent="0.2">
      <c r="B17" s="10" t="s">
        <v>17</v>
      </c>
      <c r="C17" s="11">
        <v>4423.8999999999996</v>
      </c>
      <c r="D17" s="12"/>
      <c r="E17" s="12">
        <v>6365.4</v>
      </c>
      <c r="F17" s="12">
        <v>4960.8</v>
      </c>
      <c r="G17" s="12">
        <v>4902.5</v>
      </c>
      <c r="H17" s="12">
        <v>6129.33</v>
      </c>
    </row>
    <row r="18" spans="2:8" s="13" customFormat="1" ht="6" customHeight="1" x14ac:dyDescent="0.2">
      <c r="B18" s="10"/>
      <c r="C18" s="11"/>
      <c r="D18" s="12"/>
      <c r="E18" s="12"/>
      <c r="F18" s="12"/>
      <c r="G18" s="12"/>
      <c r="H18" s="12"/>
    </row>
    <row r="19" spans="2:8" s="13" customFormat="1" x14ac:dyDescent="0.2">
      <c r="B19" s="22" t="s">
        <v>18</v>
      </c>
      <c r="C19" s="23">
        <v>-448610.19999999995</v>
      </c>
      <c r="D19" s="21"/>
      <c r="E19" s="21">
        <v>-630897.39999999979</v>
      </c>
      <c r="F19" s="21">
        <v>-543034.6</v>
      </c>
      <c r="G19" s="21">
        <v>-521752.6</v>
      </c>
      <c r="H19" s="21">
        <v>-464212.47000000015</v>
      </c>
    </row>
    <row r="20" spans="2:8" s="13" customFormat="1" ht="6" customHeight="1" x14ac:dyDescent="0.2">
      <c r="B20" s="10"/>
      <c r="C20" s="11"/>
      <c r="D20" s="12"/>
      <c r="E20" s="12"/>
      <c r="F20" s="12"/>
      <c r="G20" s="12"/>
      <c r="H20" s="12"/>
    </row>
    <row r="21" spans="2:8" s="13" customFormat="1" x14ac:dyDescent="0.2">
      <c r="B21" s="24" t="s">
        <v>19</v>
      </c>
      <c r="C21" s="11"/>
      <c r="D21" s="12"/>
      <c r="E21" s="12"/>
      <c r="F21" s="12"/>
      <c r="G21" s="12"/>
      <c r="H21" s="12"/>
    </row>
    <row r="22" spans="2:8" s="13" customFormat="1" x14ac:dyDescent="0.2">
      <c r="B22" s="10" t="s">
        <v>20</v>
      </c>
      <c r="C22" s="11">
        <v>-181625.5</v>
      </c>
      <c r="D22" s="12"/>
      <c r="E22" s="12">
        <v>-191159.1</v>
      </c>
      <c r="F22" s="12">
        <v>-174204.5</v>
      </c>
      <c r="G22" s="12">
        <v>-168097.1</v>
      </c>
      <c r="H22" s="12">
        <v>-161543.9</v>
      </c>
    </row>
    <row r="23" spans="2:8" s="13" customFormat="1" x14ac:dyDescent="0.2">
      <c r="B23" s="10" t="s">
        <v>21</v>
      </c>
      <c r="C23" s="11">
        <v>-42.6</v>
      </c>
      <c r="D23" s="12"/>
      <c r="E23" s="12">
        <v>-46.3</v>
      </c>
      <c r="F23" s="12">
        <v>-608.29999999999995</v>
      </c>
      <c r="G23" s="12">
        <v>-403.99999999999994</v>
      </c>
      <c r="H23" s="12">
        <v>-1.5</v>
      </c>
    </row>
    <row r="24" spans="2:8" s="13" customFormat="1" x14ac:dyDescent="0.2">
      <c r="B24" s="10" t="s">
        <v>22</v>
      </c>
      <c r="C24" s="11">
        <v>0.4</v>
      </c>
      <c r="D24" s="12"/>
      <c r="E24" s="12">
        <v>0.5</v>
      </c>
      <c r="F24" s="12">
        <v>0.60000000000000009</v>
      </c>
      <c r="G24" s="12">
        <v>0</v>
      </c>
      <c r="H24" s="12">
        <v>0.30000000000000004</v>
      </c>
    </row>
    <row r="25" spans="2:8" s="13" customFormat="1" x14ac:dyDescent="0.2">
      <c r="B25" s="10" t="s">
        <v>23</v>
      </c>
      <c r="C25" s="11">
        <v>423282.9</v>
      </c>
      <c r="D25" s="12"/>
      <c r="E25" s="12">
        <v>839583.9</v>
      </c>
      <c r="F25" s="12">
        <v>557764.4</v>
      </c>
      <c r="G25" s="12">
        <v>333050.09999999998</v>
      </c>
      <c r="H25" s="12">
        <v>371286.4</v>
      </c>
    </row>
    <row r="26" spans="2:8" s="13" customFormat="1" x14ac:dyDescent="0.2">
      <c r="B26" s="10" t="s">
        <v>24</v>
      </c>
      <c r="C26" s="11">
        <v>-256180.5</v>
      </c>
      <c r="D26" s="12"/>
      <c r="E26" s="12">
        <v>-428678.7</v>
      </c>
      <c r="F26" s="12">
        <v>-281785.8</v>
      </c>
      <c r="G26" s="12">
        <v>-137566.9</v>
      </c>
      <c r="H26" s="12">
        <v>-161929.60000000001</v>
      </c>
    </row>
    <row r="27" spans="2:8" s="13" customFormat="1" x14ac:dyDescent="0.2">
      <c r="B27" s="10" t="s">
        <v>25</v>
      </c>
      <c r="C27" s="11">
        <v>-5930.7999999999993</v>
      </c>
      <c r="D27" s="12"/>
      <c r="E27" s="12">
        <v>-10375.299999999999</v>
      </c>
      <c r="F27" s="12">
        <v>-2720.6</v>
      </c>
      <c r="G27" s="12">
        <v>-5077.3999999999996</v>
      </c>
      <c r="H27" s="12">
        <v>-1319.3</v>
      </c>
    </row>
    <row r="28" spans="2:8" s="13" customFormat="1" x14ac:dyDescent="0.2">
      <c r="B28" s="10" t="s">
        <v>26</v>
      </c>
      <c r="C28" s="11">
        <v>-204.39999999999998</v>
      </c>
      <c r="D28" s="12"/>
      <c r="E28" s="12">
        <v>-340.9</v>
      </c>
      <c r="F28" s="12">
        <v>-23.9</v>
      </c>
      <c r="G28" s="12">
        <v>-34.5</v>
      </c>
      <c r="H28" s="12">
        <v>-268.10000000000002</v>
      </c>
    </row>
    <row r="29" spans="2:8" s="13" customFormat="1" x14ac:dyDescent="0.2">
      <c r="B29" s="10" t="s">
        <v>27</v>
      </c>
      <c r="C29" s="11">
        <v>2686.1000000000004</v>
      </c>
      <c r="D29" s="12"/>
      <c r="E29" s="12">
        <v>1267.8</v>
      </c>
      <c r="F29" s="12">
        <v>2849.4</v>
      </c>
      <c r="G29" s="12">
        <v>8491</v>
      </c>
      <c r="H29" s="12">
        <v>8733.7999999999993</v>
      </c>
    </row>
    <row r="30" spans="2:8" s="13" customFormat="1" ht="6" customHeight="1" x14ac:dyDescent="0.2">
      <c r="B30" s="10"/>
      <c r="C30" s="11"/>
      <c r="D30" s="12"/>
      <c r="E30" s="12"/>
      <c r="F30" s="12"/>
      <c r="G30" s="12"/>
      <c r="H30" s="12"/>
    </row>
    <row r="31" spans="2:8" s="13" customFormat="1" x14ac:dyDescent="0.2">
      <c r="B31" s="22" t="s">
        <v>28</v>
      </c>
      <c r="C31" s="23">
        <v>-18014.399999999987</v>
      </c>
      <c r="D31" s="21"/>
      <c r="E31" s="21">
        <v>210251.9</v>
      </c>
      <c r="F31" s="21">
        <v>101271.30000000008</v>
      </c>
      <c r="G31" s="21">
        <v>30361.199999999975</v>
      </c>
      <c r="H31" s="21">
        <v>54958.100000000006</v>
      </c>
    </row>
    <row r="32" spans="2:8" s="13" customFormat="1" ht="6" customHeight="1" x14ac:dyDescent="0.2">
      <c r="B32" s="14"/>
      <c r="C32" s="15"/>
      <c r="D32" s="16"/>
      <c r="E32" s="16"/>
      <c r="F32" s="16"/>
      <c r="G32" s="16"/>
      <c r="H32" s="16"/>
    </row>
    <row r="33" spans="1:8" s="17" customFormat="1" x14ac:dyDescent="0.2">
      <c r="B33" s="26" t="s">
        <v>29</v>
      </c>
      <c r="C33" s="27">
        <v>159941.90000000005</v>
      </c>
      <c r="D33" s="28"/>
      <c r="E33" s="28">
        <v>103551.0000000002</v>
      </c>
      <c r="F33" s="28">
        <v>61342.600000000064</v>
      </c>
      <c r="G33" s="28">
        <v>17055.199999999975</v>
      </c>
      <c r="H33" s="28">
        <v>26520.029999999882</v>
      </c>
    </row>
    <row r="34" spans="1:8" x14ac:dyDescent="0.2">
      <c r="A34" s="19"/>
      <c r="B34" s="25"/>
      <c r="C34" s="19"/>
      <c r="D34" s="19"/>
      <c r="E34" s="25"/>
      <c r="F34" s="25"/>
      <c r="G34" s="25"/>
      <c r="H34" s="25"/>
    </row>
    <row r="35" spans="1:8" x14ac:dyDescent="0.2">
      <c r="A35" s="19"/>
      <c r="B35" s="21" t="s">
        <v>30</v>
      </c>
      <c r="C35" s="21">
        <v>830320.6</v>
      </c>
      <c r="D35" s="21"/>
      <c r="E35" s="21">
        <v>732080.4</v>
      </c>
      <c r="F35" s="21">
        <v>672107.6</v>
      </c>
      <c r="G35" s="21">
        <v>643109.6</v>
      </c>
      <c r="H35" s="21">
        <v>621517.97</v>
      </c>
    </row>
    <row r="36" spans="1:8" x14ac:dyDescent="0.2">
      <c r="A36" s="19"/>
      <c r="B36" s="12" t="s">
        <v>31</v>
      </c>
      <c r="C36" s="12">
        <v>360.10000000000008</v>
      </c>
      <c r="D36" s="12"/>
      <c r="E36" s="12">
        <v>0</v>
      </c>
      <c r="F36" s="12">
        <v>0</v>
      </c>
      <c r="G36" s="12">
        <v>0</v>
      </c>
      <c r="H36" s="12">
        <v>0</v>
      </c>
    </row>
    <row r="37" spans="1:8" ht="13.5" thickBot="1" x14ac:dyDescent="0.25">
      <c r="A37" s="19"/>
      <c r="B37" s="20" t="s">
        <v>32</v>
      </c>
      <c r="C37" s="20">
        <v>990622.6</v>
      </c>
      <c r="D37" s="20"/>
      <c r="E37" s="20">
        <v>835631.40000000026</v>
      </c>
      <c r="F37" s="20">
        <v>733450.20000000007</v>
      </c>
      <c r="G37" s="20">
        <v>660164.79999999993</v>
      </c>
      <c r="H37" s="20">
        <v>648037.99999999988</v>
      </c>
    </row>
    <row r="38" spans="1:8" ht="13.5" thickTop="1" x14ac:dyDescent="0.2"/>
    <row r="40" spans="1:8" x14ac:dyDescent="0.2">
      <c r="B40" s="18" t="s">
        <v>33</v>
      </c>
    </row>
  </sheetData>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9"/>
  <sheetViews>
    <sheetView topLeftCell="B1" workbookViewId="0">
      <selection activeCell="G38" sqref="G38"/>
    </sheetView>
  </sheetViews>
  <sheetFormatPr defaultColWidth="9.140625" defaultRowHeight="12.75" x14ac:dyDescent="0.2"/>
  <cols>
    <col min="1" max="1" width="9.140625" style="2"/>
    <col min="2" max="2" width="64.5703125" style="2" bestFit="1" customWidth="1"/>
    <col min="3" max="3" width="15.85546875" style="2" customWidth="1"/>
    <col min="4" max="4" width="5" style="2" customWidth="1"/>
    <col min="5" max="5" width="15" style="2" customWidth="1"/>
    <col min="6" max="8" width="15.85546875" style="2" customWidth="1"/>
    <col min="9" max="16384" width="9.140625" style="2"/>
  </cols>
  <sheetData>
    <row r="1" spans="2:8" x14ac:dyDescent="0.2">
      <c r="B1" s="1" t="s">
        <v>0</v>
      </c>
    </row>
    <row r="3" spans="2:8" s="5" customFormat="1" x14ac:dyDescent="0.2">
      <c r="B3" s="3"/>
      <c r="C3" s="4" t="s">
        <v>3</v>
      </c>
      <c r="D3" s="3"/>
      <c r="E3" s="4" t="s">
        <v>4</v>
      </c>
      <c r="F3" s="34" t="s">
        <v>5</v>
      </c>
      <c r="G3" s="34" t="s">
        <v>6</v>
      </c>
      <c r="H3" s="29" t="s">
        <v>34</v>
      </c>
    </row>
    <row r="4" spans="2:8" s="5" customFormat="1" x14ac:dyDescent="0.2">
      <c r="B4" s="6"/>
      <c r="C4" s="7" t="s">
        <v>7</v>
      </c>
      <c r="D4" s="6"/>
      <c r="E4" s="7" t="s">
        <v>7</v>
      </c>
      <c r="F4" s="35" t="s">
        <v>7</v>
      </c>
      <c r="G4" s="35" t="s">
        <v>7</v>
      </c>
      <c r="H4" s="30" t="s">
        <v>7</v>
      </c>
    </row>
    <row r="5" spans="2:8" x14ac:dyDescent="0.2">
      <c r="B5" s="8"/>
      <c r="C5" s="9"/>
      <c r="D5" s="8"/>
      <c r="E5" s="9"/>
      <c r="F5" s="8"/>
      <c r="G5" s="8"/>
      <c r="H5" s="8"/>
    </row>
    <row r="6" spans="2:8" s="13" customFormat="1" x14ac:dyDescent="0.2">
      <c r="B6" s="22" t="s">
        <v>8</v>
      </c>
      <c r="C6" s="23">
        <v>524227</v>
      </c>
      <c r="D6" s="21"/>
      <c r="E6" s="23">
        <v>503150.3</v>
      </c>
      <c r="F6" s="21">
        <v>508493.3</v>
      </c>
      <c r="G6" s="21">
        <v>435828.5</v>
      </c>
      <c r="H6" s="21">
        <v>454219.05</v>
      </c>
    </row>
    <row r="7" spans="2:8" s="13" customFormat="1" ht="6" customHeight="1" x14ac:dyDescent="0.2">
      <c r="B7" s="10"/>
      <c r="C7" s="11"/>
      <c r="D7" s="12"/>
      <c r="E7" s="11"/>
      <c r="F7" s="12"/>
      <c r="G7" s="12"/>
      <c r="H7" s="12"/>
    </row>
    <row r="8" spans="2:8" s="13" customFormat="1" x14ac:dyDescent="0.2">
      <c r="B8" s="22" t="s">
        <v>9</v>
      </c>
      <c r="C8" s="23">
        <v>-30.5</v>
      </c>
      <c r="D8" s="21"/>
      <c r="E8" s="23">
        <v>-44.4</v>
      </c>
      <c r="F8" s="21">
        <v>-46.7</v>
      </c>
      <c r="G8" s="21">
        <v>-54.1</v>
      </c>
      <c r="H8" s="21">
        <v>-38.200000000000003</v>
      </c>
    </row>
    <row r="9" spans="2:8" s="13" customFormat="1" ht="6" customHeight="1" x14ac:dyDescent="0.2">
      <c r="B9" s="10"/>
      <c r="C9" s="11"/>
      <c r="D9" s="12"/>
      <c r="E9" s="11"/>
      <c r="F9" s="12"/>
      <c r="G9" s="12"/>
      <c r="H9" s="12"/>
    </row>
    <row r="10" spans="2:8" s="13" customFormat="1" x14ac:dyDescent="0.2">
      <c r="B10" s="24" t="s">
        <v>10</v>
      </c>
      <c r="C10" s="11"/>
      <c r="D10" s="12"/>
      <c r="E10" s="11"/>
      <c r="F10" s="12"/>
      <c r="G10" s="12"/>
      <c r="H10" s="12"/>
    </row>
    <row r="11" spans="2:8" s="13" customFormat="1" x14ac:dyDescent="0.2">
      <c r="B11" s="10" t="s">
        <v>11</v>
      </c>
      <c r="C11" s="11">
        <v>-1090908.7</v>
      </c>
      <c r="D11" s="12"/>
      <c r="E11" s="11">
        <v>-1059944.2</v>
      </c>
      <c r="F11" s="12">
        <v>-905761.5</v>
      </c>
      <c r="G11" s="12">
        <v>-806980.4</v>
      </c>
      <c r="H11" s="12">
        <v>-648248.23</v>
      </c>
    </row>
    <row r="12" spans="2:8" s="13" customFormat="1" x14ac:dyDescent="0.2">
      <c r="B12" s="10" t="s">
        <v>12</v>
      </c>
      <c r="C12" s="11">
        <v>-41889.9</v>
      </c>
      <c r="D12" s="12"/>
      <c r="E12" s="11">
        <v>-29889.3</v>
      </c>
      <c r="F12" s="12">
        <v>-50210.7</v>
      </c>
      <c r="G12" s="12">
        <v>-47599.5</v>
      </c>
      <c r="H12" s="12">
        <v>-40926.01</v>
      </c>
    </row>
    <row r="13" spans="2:8" s="13" customFormat="1" x14ac:dyDescent="0.2">
      <c r="B13" s="10" t="s">
        <v>13</v>
      </c>
      <c r="C13" s="11">
        <v>22641.7</v>
      </c>
      <c r="D13" s="12"/>
      <c r="E13" s="11">
        <v>67870.100000000006</v>
      </c>
      <c r="F13" s="12">
        <v>41139.4</v>
      </c>
      <c r="G13" s="12">
        <v>50158.2</v>
      </c>
      <c r="H13" s="12">
        <v>40732.43</v>
      </c>
    </row>
    <row r="14" spans="2:8" s="13" customFormat="1" x14ac:dyDescent="0.2">
      <c r="B14" s="10" t="s">
        <v>14</v>
      </c>
      <c r="C14" s="11">
        <v>5999.1</v>
      </c>
      <c r="D14" s="12"/>
      <c r="E14" s="11">
        <v>4145.2</v>
      </c>
      <c r="F14" s="12">
        <v>3183</v>
      </c>
      <c r="G14" s="12">
        <v>4198.7</v>
      </c>
      <c r="H14" s="12">
        <v>14324.8</v>
      </c>
    </row>
    <row r="15" spans="2:8" s="13" customFormat="1" x14ac:dyDescent="0.2">
      <c r="B15" s="10" t="s">
        <v>15</v>
      </c>
      <c r="C15" s="11">
        <v>471844.2</v>
      </c>
      <c r="D15" s="12"/>
      <c r="E15" s="11">
        <v>476530</v>
      </c>
      <c r="F15" s="12">
        <v>390875.5</v>
      </c>
      <c r="G15" s="12">
        <v>335917.6</v>
      </c>
      <c r="H15" s="12">
        <v>254227.36</v>
      </c>
    </row>
    <row r="16" spans="2:8" s="13" customFormat="1" x14ac:dyDescent="0.2">
      <c r="B16" s="10" t="s">
        <v>16</v>
      </c>
      <c r="C16" s="11">
        <v>-4949.2</v>
      </c>
      <c r="D16" s="12"/>
      <c r="E16" s="11">
        <v>-6707.2</v>
      </c>
      <c r="F16" s="12">
        <v>-5880.8</v>
      </c>
      <c r="G16" s="12">
        <v>-6036.4</v>
      </c>
      <c r="H16" s="12">
        <v>-5795.88</v>
      </c>
    </row>
    <row r="17" spans="2:8" s="13" customFormat="1" x14ac:dyDescent="0.2">
      <c r="B17" s="10" t="s">
        <v>17</v>
      </c>
      <c r="C17" s="11">
        <v>6365.4</v>
      </c>
      <c r="D17" s="12"/>
      <c r="E17" s="11">
        <v>4960.8</v>
      </c>
      <c r="F17" s="12">
        <v>4902.5</v>
      </c>
      <c r="G17" s="12">
        <v>6129.33</v>
      </c>
      <c r="H17" s="12">
        <v>7121.88</v>
      </c>
    </row>
    <row r="18" spans="2:8" s="13" customFormat="1" ht="6" customHeight="1" x14ac:dyDescent="0.2">
      <c r="B18" s="10"/>
      <c r="C18" s="11"/>
      <c r="D18" s="12"/>
      <c r="E18" s="11"/>
      <c r="F18" s="12"/>
      <c r="G18" s="12"/>
      <c r="H18" s="12"/>
    </row>
    <row r="19" spans="2:8" s="13" customFormat="1" x14ac:dyDescent="0.2">
      <c r="B19" s="22" t="s">
        <v>18</v>
      </c>
      <c r="C19" s="23">
        <f>SUM(C11:C17)</f>
        <v>-630897.39999999979</v>
      </c>
      <c r="D19" s="21"/>
      <c r="E19" s="23">
        <v>-543034.6</v>
      </c>
      <c r="F19" s="21">
        <v>-521752.6</v>
      </c>
      <c r="G19" s="21">
        <v>-464212.47000000015</v>
      </c>
      <c r="H19" s="21">
        <v>-378563.64999999991</v>
      </c>
    </row>
    <row r="20" spans="2:8" s="13" customFormat="1" ht="6" customHeight="1" x14ac:dyDescent="0.2">
      <c r="B20" s="10"/>
      <c r="C20" s="11"/>
      <c r="D20" s="12"/>
      <c r="E20" s="11"/>
      <c r="F20" s="12"/>
      <c r="G20" s="12"/>
      <c r="H20" s="12"/>
    </row>
    <row r="21" spans="2:8" s="13" customFormat="1" x14ac:dyDescent="0.2">
      <c r="B21" s="24" t="s">
        <v>19</v>
      </c>
      <c r="C21" s="11"/>
      <c r="D21" s="12"/>
      <c r="E21" s="11"/>
      <c r="F21" s="12"/>
      <c r="G21" s="12"/>
      <c r="H21" s="12"/>
    </row>
    <row r="22" spans="2:8" s="13" customFormat="1" x14ac:dyDescent="0.2">
      <c r="B22" s="10" t="s">
        <v>20</v>
      </c>
      <c r="C22" s="11">
        <v>-191159.1</v>
      </c>
      <c r="D22" s="12"/>
      <c r="E22" s="11">
        <v>-174204.5</v>
      </c>
      <c r="F22" s="12">
        <v>-168097.1</v>
      </c>
      <c r="G22" s="12">
        <v>-161543.9</v>
      </c>
      <c r="H22" s="12">
        <v>-156957.69</v>
      </c>
    </row>
    <row r="23" spans="2:8" s="13" customFormat="1" x14ac:dyDescent="0.2">
      <c r="B23" s="10" t="s">
        <v>21</v>
      </c>
      <c r="C23" s="11">
        <v>-46.3</v>
      </c>
      <c r="D23" s="12"/>
      <c r="E23" s="11">
        <v>-608.29999999999995</v>
      </c>
      <c r="F23" s="12">
        <v>-403.99999999999994</v>
      </c>
      <c r="G23" s="12">
        <v>-1.5</v>
      </c>
      <c r="H23" s="12">
        <v>-1170.2</v>
      </c>
    </row>
    <row r="24" spans="2:8" s="13" customFormat="1" x14ac:dyDescent="0.2">
      <c r="B24" s="10" t="s">
        <v>22</v>
      </c>
      <c r="C24" s="11">
        <v>0.5</v>
      </c>
      <c r="D24" s="12"/>
      <c r="E24" s="11">
        <v>0.60000000000000009</v>
      </c>
      <c r="F24" s="12">
        <v>0</v>
      </c>
      <c r="G24" s="12">
        <v>0.30000000000000004</v>
      </c>
      <c r="H24" s="12">
        <v>0.45000000000000007</v>
      </c>
    </row>
    <row r="25" spans="2:8" s="13" customFormat="1" x14ac:dyDescent="0.2">
      <c r="B25" s="10" t="s">
        <v>23</v>
      </c>
      <c r="C25" s="11">
        <v>839583.9</v>
      </c>
      <c r="D25" s="12"/>
      <c r="E25" s="11">
        <v>557764.4</v>
      </c>
      <c r="F25" s="12">
        <v>333050.09999999998</v>
      </c>
      <c r="G25" s="12">
        <v>371286.4</v>
      </c>
      <c r="H25" s="12">
        <v>252690.14</v>
      </c>
    </row>
    <row r="26" spans="2:8" s="13" customFormat="1" x14ac:dyDescent="0.2">
      <c r="B26" s="10" t="s">
        <v>24</v>
      </c>
      <c r="C26" s="11">
        <v>-428678.7</v>
      </c>
      <c r="D26" s="12"/>
      <c r="E26" s="11">
        <v>-281785.8</v>
      </c>
      <c r="F26" s="12">
        <v>-137566.9</v>
      </c>
      <c r="G26" s="12">
        <v>-161929.60000000001</v>
      </c>
      <c r="H26" s="12">
        <v>-111942.12</v>
      </c>
    </row>
    <row r="27" spans="2:8" s="13" customFormat="1" x14ac:dyDescent="0.2">
      <c r="B27" s="10" t="s">
        <v>25</v>
      </c>
      <c r="C27" s="11">
        <v>-10375.299999999999</v>
      </c>
      <c r="D27" s="12"/>
      <c r="E27" s="11">
        <v>-2720.6</v>
      </c>
      <c r="F27" s="12">
        <v>-5077.3999999999996</v>
      </c>
      <c r="G27" s="12">
        <v>-1319.3</v>
      </c>
      <c r="H27" s="12">
        <v>-128</v>
      </c>
    </row>
    <row r="28" spans="2:8" s="13" customFormat="1" x14ac:dyDescent="0.2">
      <c r="B28" s="10" t="s">
        <v>26</v>
      </c>
      <c r="C28" s="11">
        <v>-340.9</v>
      </c>
      <c r="D28" s="12"/>
      <c r="E28" s="11">
        <v>-23.9</v>
      </c>
      <c r="F28" s="12">
        <v>-34.5</v>
      </c>
      <c r="G28" s="12">
        <v>-268.10000000000002</v>
      </c>
      <c r="H28" s="12">
        <v>-165.1</v>
      </c>
    </row>
    <row r="29" spans="2:8" s="13" customFormat="1" x14ac:dyDescent="0.2">
      <c r="B29" s="10" t="s">
        <v>27</v>
      </c>
      <c r="C29" s="11">
        <v>1267.8</v>
      </c>
      <c r="D29" s="12"/>
      <c r="E29" s="11">
        <v>2849.4</v>
      </c>
      <c r="F29" s="12">
        <v>8491</v>
      </c>
      <c r="G29" s="12">
        <v>8733.7999999999993</v>
      </c>
      <c r="H29" s="12">
        <v>11363.6</v>
      </c>
    </row>
    <row r="30" spans="2:8" s="13" customFormat="1" ht="6" customHeight="1" x14ac:dyDescent="0.2">
      <c r="B30" s="10"/>
      <c r="C30" s="11"/>
      <c r="D30" s="12"/>
      <c r="E30" s="11"/>
      <c r="F30" s="12"/>
      <c r="G30" s="12"/>
      <c r="H30" s="12"/>
    </row>
    <row r="31" spans="2:8" s="13" customFormat="1" x14ac:dyDescent="0.2">
      <c r="B31" s="22" t="s">
        <v>28</v>
      </c>
      <c r="C31" s="23">
        <f>SUM(C22:C29)</f>
        <v>210251.9</v>
      </c>
      <c r="D31" s="21"/>
      <c r="E31" s="23">
        <v>101271.30000000008</v>
      </c>
      <c r="F31" s="21">
        <v>30361.199999999975</v>
      </c>
      <c r="G31" s="21">
        <v>54958.100000000006</v>
      </c>
      <c r="H31" s="21">
        <v>-6308.9199999999819</v>
      </c>
    </row>
    <row r="32" spans="2:8" s="13" customFormat="1" ht="6" customHeight="1" x14ac:dyDescent="0.2">
      <c r="B32" s="14"/>
      <c r="C32" s="15"/>
      <c r="D32" s="16"/>
      <c r="E32" s="15"/>
      <c r="F32" s="16"/>
      <c r="G32" s="16"/>
      <c r="H32" s="16"/>
    </row>
    <row r="33" spans="1:8" s="17" customFormat="1" x14ac:dyDescent="0.2">
      <c r="B33" s="26" t="s">
        <v>29</v>
      </c>
      <c r="C33" s="27">
        <f>SUM(C6,C8,C19,C31)</f>
        <v>103551.0000000002</v>
      </c>
      <c r="D33" s="28"/>
      <c r="E33" s="27">
        <v>61342.600000000064</v>
      </c>
      <c r="F33" s="28">
        <v>17055.199999999975</v>
      </c>
      <c r="G33" s="28">
        <v>26520.029999999882</v>
      </c>
      <c r="H33" s="28">
        <v>69308.280000000086</v>
      </c>
    </row>
    <row r="34" spans="1:8" x14ac:dyDescent="0.2">
      <c r="A34" s="19"/>
      <c r="B34" s="25"/>
      <c r="C34" s="19"/>
      <c r="D34" s="19"/>
      <c r="F34" s="25"/>
      <c r="G34" s="25"/>
      <c r="H34" s="25"/>
    </row>
    <row r="35" spans="1:8" x14ac:dyDescent="0.2">
      <c r="A35" s="19"/>
      <c r="B35" s="21" t="s">
        <v>30</v>
      </c>
      <c r="C35" s="21">
        <v>732080.4</v>
      </c>
      <c r="D35" s="21"/>
      <c r="E35" s="32">
        <v>672107.6</v>
      </c>
      <c r="F35" s="21">
        <v>643109.6</v>
      </c>
      <c r="G35" s="21">
        <v>621517.97</v>
      </c>
      <c r="H35" s="21">
        <v>554711.92000000004</v>
      </c>
    </row>
    <row r="36" spans="1:8" ht="13.5" thickBot="1" x14ac:dyDescent="0.25">
      <c r="A36" s="19"/>
      <c r="B36" s="20" t="s">
        <v>32</v>
      </c>
      <c r="C36" s="20">
        <f>SUM(C35,C33)</f>
        <v>835631.40000000026</v>
      </c>
      <c r="D36" s="20"/>
      <c r="E36" s="33">
        <v>733450.20000000007</v>
      </c>
      <c r="F36" s="20">
        <v>660164.79999999993</v>
      </c>
      <c r="G36" s="20">
        <v>648037.99999999988</v>
      </c>
      <c r="H36" s="20">
        <v>624020.20000000019</v>
      </c>
    </row>
    <row r="37" spans="1:8" ht="13.5" thickTop="1" x14ac:dyDescent="0.2"/>
    <row r="38" spans="1:8" x14ac:dyDescent="0.2">
      <c r="E38" s="31"/>
    </row>
    <row r="39" spans="1:8" x14ac:dyDescent="0.2">
      <c r="B39" s="18" t="s">
        <v>33</v>
      </c>
    </row>
  </sheetData>
  <pageMargins left="0.7" right="0.7" top="0.75" bottom="0.75" header="0.3" footer="0.3"/>
  <pageSetup paperSize="9" orientation="portrait" r:id="rId1"/>
  <drawing r:id="rId2"/>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A51084742</value>
    </field>
    <field name="Objective-Title">
      <value order="0">Statistics - 2024 AFS Table - Aggregate Statement of Cash Flow</value>
    </field>
    <field name="Objective-Description">
      <value order="0"/>
    </field>
    <field name="Objective-CreationStamp">
      <value order="0">2024-11-26T11:35:01Z</value>
    </field>
    <field name="Objective-IsApproved">
      <value order="0">false</value>
    </field>
    <field name="Objective-IsPublished">
      <value order="0">true</value>
    </field>
    <field name="Objective-DatePublished">
      <value order="0">2024-11-28T11:29:37Z</value>
    </field>
    <field name="Objective-ModificationStamp">
      <value order="0">2024-11-28T11:29:38Z</value>
    </field>
    <field name="Objective-Owner">
      <value order="0">Gregory, Nigel N (U416699)</value>
    </field>
    <field name="Objective-Path">
      <value order="0">Objective Global Folder:Scottish Housing Regulator File Plan:Sector Analysis and Statistics:Analysis and Statistics:Published Reports: Part 3: 2024-2029</value>
    </field>
    <field name="Objective-Parent">
      <value order="0">Published Reports: Part 3: 2024-2029</value>
    </field>
    <field name="Objective-State">
      <value order="0">Published</value>
    </field>
    <field name="Objective-VersionId">
      <value order="0">vA76931845</value>
    </field>
    <field name="Objective-Version">
      <value order="0">2.0</value>
    </field>
    <field name="Objective-VersionNumber">
      <value order="0">2</value>
    </field>
    <field name="Objective-VersionComment">
      <value order="0"/>
    </field>
    <field name="Objective-FileNumber">
      <value order="0">PROJ/125015</value>
    </field>
    <field name="Objective-Classification">
      <value order="0">OFFICIAL</value>
    </field>
    <field name="Objective-Caveats">
      <value order="0">Caveat for access to Scottish Housing Regulator</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16DCCA3234C4BB639C78E3D9B7307" ma:contentTypeVersion="8" ma:contentTypeDescription="Create a new document." ma:contentTypeScope="" ma:versionID="857ea131eb7ad0be9bdf8eef2917540e">
  <xsd:schema xmlns:xsd="http://www.w3.org/2001/XMLSchema" xmlns:xs="http://www.w3.org/2001/XMLSchema" xmlns:p="http://schemas.microsoft.com/office/2006/metadata/properties" xmlns:ns2="7143f683-8af6-47d7-b513-960a300f14d2" xmlns:ns3="3dcff094-4920-4a44-950f-401b9b960dd2" targetNamespace="http://schemas.microsoft.com/office/2006/metadata/properties" ma:root="true" ma:fieldsID="137f4f220ff59a43fbac4aa9e04d07c8" ns2:_="" ns3:_="">
    <xsd:import namespace="7143f683-8af6-47d7-b513-960a300f14d2"/>
    <xsd:import namespace="3dcff094-4920-4a44-950f-401b9b960d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43f683-8af6-47d7-b513-960a300f1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cff094-4920-4a44-950f-401b9b960d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BF044E-5834-4B3C-806B-6AC91DA53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43f683-8af6-47d7-b513-960a300f14d2"/>
    <ds:schemaRef ds:uri="3dcff094-4920-4a44-950f-401b9b960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0051EB-4587-4FAF-9213-C14BDB8294F1}">
  <ds:schemaRefs>
    <ds:schemaRef ds:uri="http://schemas.microsoft.com/sharepoint/v3/contenttype/forms"/>
  </ds:schemaRefs>
</ds:datastoreItem>
</file>

<file path=customXml/itemProps3.xml><?xml version="1.0" encoding="utf-8"?>
<ds:datastoreItem xmlns:ds="http://schemas.openxmlformats.org/officeDocument/2006/customXml" ds:itemID="{254A89AF-76AD-4937-8A2B-B4538AF6DB05}">
  <ds:schemaRefs>
    <ds:schemaRef ds:uri="http://schemas.microsoft.com/office/2006/documentManagement/types"/>
    <ds:schemaRef ds:uri="7143f683-8af6-47d7-b513-960a300f14d2"/>
    <ds:schemaRef ds:uri="http://purl.org/dc/elements/1.1/"/>
    <ds:schemaRef ds:uri="http://www.w3.org/XML/1998/namespace"/>
    <ds:schemaRef ds:uri="http://schemas.microsoft.com/office/2006/metadata/properties"/>
    <ds:schemaRef ds:uri="http://purl.org/dc/terms/"/>
    <ds:schemaRef ds:uri="3dcff094-4920-4a44-950f-401b9b960dd2"/>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2023-24</vt:lpstr>
      <vt:lpstr>2022-23</vt:lpstr>
      <vt:lpstr>2021-22</vt:lpstr>
      <vt:lpstr>2020-21</vt:lpstr>
      <vt:lpstr>2019-20</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u441084</dc:creator>
  <cp:keywords/>
  <dc:description/>
  <cp:lastModifiedBy>Nigel Gregory</cp:lastModifiedBy>
  <cp:revision/>
  <dcterms:created xsi:type="dcterms:W3CDTF">2016-11-24T09:48:40Z</dcterms:created>
  <dcterms:modified xsi:type="dcterms:W3CDTF">2024-11-28T11:26:27Z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A51084742</vt:lpwstr>
  </property>
  <property fmtid="{D5CDD505-2E9C-101B-9397-08002B2CF9AE}" pid="4" name="Objective-Title">
    <vt:lpwstr>Statistics - 2024 AFS Table - Aggregate Statement of Cash Flow</vt:lpwstr>
  </property>
  <property fmtid="{D5CDD505-2E9C-101B-9397-08002B2CF9AE}" pid="5" name="Objective-Comment">
    <vt:lpwstr/>
  </property>
  <property fmtid="{D5CDD505-2E9C-101B-9397-08002B2CF9AE}" pid="6" name="Objective-CreationStamp">
    <vt:filetime>2024-11-26T11:35:01Z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2024-11-28T11:29:37Z</vt:filetime>
  </property>
  <property fmtid="{D5CDD505-2E9C-101B-9397-08002B2CF9AE}" pid="10" name="Objective-ModificationStamp">
    <vt:filetime>2024-11-28T11:29:38Z</vt:filetime>
  </property>
  <property fmtid="{D5CDD505-2E9C-101B-9397-08002B2CF9AE}" pid="11" name="Objective-Owner">
    <vt:lpwstr>Gregory, Nigel N (U416699)</vt:lpwstr>
  </property>
  <property fmtid="{D5CDD505-2E9C-101B-9397-08002B2CF9AE}" pid="12" name="Objective-Path">
    <vt:lpwstr>Objective Global Folder:Scottish Housing Regulator File Plan:Sector Analysis and Statistics:Analysis and Statistics:Published Reports: Part 3: 2024-2029</vt:lpwstr>
  </property>
  <property fmtid="{D5CDD505-2E9C-101B-9397-08002B2CF9AE}" pid="13" name="Objective-Parent">
    <vt:lpwstr>Published Reports: Part 3: 2024-2029</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PROJ/125015</vt:lpwstr>
  </property>
  <property fmtid="{D5CDD505-2E9C-101B-9397-08002B2CF9AE}" pid="19" name="Objective-Classification">
    <vt:lpwstr>OFFICIAL</vt:lpwstr>
  </property>
  <property fmtid="{D5CDD505-2E9C-101B-9397-08002B2CF9AE}" pid="20" name="Objective-Caveats">
    <vt:lpwstr>Caveat for access to Scottish Housing Regulator</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vA76931845</vt:lpwstr>
  </property>
  <property fmtid="{D5CDD505-2E9C-101B-9397-08002B2CF9AE}" pid="27" name="Objective-Connect Creator">
    <vt:lpwstr/>
  </property>
  <property fmtid="{D5CDD505-2E9C-101B-9397-08002B2CF9AE}" pid="28" name="Objective-Date Received">
    <vt:lpwstr/>
  </property>
  <property fmtid="{D5CDD505-2E9C-101B-9397-08002B2CF9AE}" pid="29" name="Objective-Date of Original">
    <vt:lpwstr/>
  </property>
  <property fmtid="{D5CDD505-2E9C-101B-9397-08002B2CF9AE}" pid="30" name="Objective-SG Web Publication - Category">
    <vt:lpwstr/>
  </property>
  <property fmtid="{D5CDD505-2E9C-101B-9397-08002B2CF9AE}" pid="31" name="Objective-SG Web Publication - Category 2 Classification">
    <vt:lpwstr/>
  </property>
  <property fmtid="{D5CDD505-2E9C-101B-9397-08002B2CF9AE}" pid="32" name="Objective-Connect Creator [system]">
    <vt:lpwstr/>
  </property>
  <property fmtid="{D5CDD505-2E9C-101B-9397-08002B2CF9AE}" pid="33" name="ContentTypeId">
    <vt:lpwstr>0x01010028316DCCA3234C4BB639C78E3D9B7307</vt:lpwstr>
  </property>
  <property fmtid="{D5CDD505-2E9C-101B-9397-08002B2CF9AE}" pid="34" name="Objective-Required Redaction">
    <vt:lpwstr/>
  </property>
  <property fmtid="{D5CDD505-2E9C-101B-9397-08002B2CF9AE}" pid="35" name="Order">
    <vt:r8>65900</vt:r8>
  </property>
  <property fmtid="{D5CDD505-2E9C-101B-9397-08002B2CF9AE}" pid="36" name="ComplianceAssetId">
    <vt:lpwstr/>
  </property>
  <property fmtid="{D5CDD505-2E9C-101B-9397-08002B2CF9AE}" pid="37" name="_ExtendedDescription">
    <vt:lpwstr/>
  </property>
  <property fmtid="{D5CDD505-2E9C-101B-9397-08002B2CF9AE}" pid="38" name="TriggerFlowInfo">
    <vt:lpwstr/>
  </property>
</Properties>
</file>